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Sheet1!$A$3:$Z$223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<sst xmlns="http://schemas.openxmlformats.org/spreadsheetml/2006/main" count="3218" uniqueCount="666">
  <si>
    <t>附件</t>
  </si>
  <si>
    <r>
      <rPr>
        <sz val="22"/>
        <color rgb="FF000000"/>
        <rFont val="方正小标宋简体"/>
        <charset val="134"/>
      </rPr>
      <t>广东省东莞市2025年度渔业资源养护补贴</t>
    </r>
    <r>
      <rPr>
        <sz val="22"/>
        <rFont val="方正小标宋简体"/>
        <charset val="134"/>
      </rPr>
      <t>资金</t>
    </r>
    <r>
      <rPr>
        <sz val="22"/>
        <color rgb="FF000000"/>
        <rFont val="方正小标宋简体"/>
        <charset val="134"/>
      </rPr>
      <t>明细表</t>
    </r>
  </si>
  <si>
    <t>序号</t>
  </si>
  <si>
    <t>船名</t>
  </si>
  <si>
    <t>所有人名称</t>
  </si>
  <si>
    <t>开户行</t>
  </si>
  <si>
    <t>银行卡号</t>
  </si>
  <si>
    <t>核定乘员数（人）</t>
  </si>
  <si>
    <t>应发金额(元）</t>
  </si>
  <si>
    <t>违法违规次数</t>
  </si>
  <si>
    <t>其他扣减事项</t>
  </si>
  <si>
    <t>扣减比例</t>
  </si>
  <si>
    <t>扣减金额</t>
  </si>
  <si>
    <t>实际发放金额(元)</t>
  </si>
  <si>
    <t>国家补贴部分</t>
  </si>
  <si>
    <t>省级+市镇补贴部分</t>
  </si>
  <si>
    <t>出海作业</t>
  </si>
  <si>
    <t>定点休渔</t>
  </si>
  <si>
    <t>船位监测</t>
  </si>
  <si>
    <t>海洋哺乳保护动物</t>
  </si>
  <si>
    <t>进出港报告</t>
  </si>
  <si>
    <t>渔捞日志</t>
  </si>
  <si>
    <t>定港上岸</t>
  </si>
  <si>
    <t>不给予全部负责任捕捞补贴的情形</t>
  </si>
  <si>
    <t>报废拆解、灭失、转移以及其他</t>
  </si>
  <si>
    <t>专项（特许）捕捞等</t>
  </si>
  <si>
    <t>渔业船舶相关证书断档等</t>
  </si>
  <si>
    <t>中央补贴部分</t>
  </si>
  <si>
    <t>省补贴部分</t>
  </si>
  <si>
    <t>市补贴部分</t>
  </si>
  <si>
    <t>镇补贴部分</t>
  </si>
  <si>
    <t>合计</t>
  </si>
  <si>
    <t>一、虎门镇</t>
  </si>
  <si>
    <t>粤东莞渔00815</t>
  </si>
  <si>
    <t>曾小敏</t>
  </si>
  <si>
    <t>东莞银行虎门支行</t>
  </si>
  <si>
    <t>6230101889944495796</t>
  </si>
  <si>
    <t>0</t>
  </si>
  <si>
    <t>-</t>
  </si>
  <si>
    <t>0.00</t>
  </si>
  <si>
    <t>粤东莞渔60101</t>
  </si>
  <si>
    <t>梁丽珍</t>
  </si>
  <si>
    <t>6230101889944407452</t>
  </si>
  <si>
    <t>粤东莞渔60103</t>
  </si>
  <si>
    <t>陈国强</t>
  </si>
  <si>
    <t>6230101889944506675</t>
  </si>
  <si>
    <t>粤东莞渔61001</t>
  </si>
  <si>
    <t>吴月彩</t>
  </si>
  <si>
    <t>6230101889935275124</t>
  </si>
  <si>
    <t>粤东莞渔61002</t>
  </si>
  <si>
    <t>周金旺</t>
  </si>
  <si>
    <t>6230101889935274267</t>
  </si>
  <si>
    <t>粤东莞渔61003</t>
  </si>
  <si>
    <t>周敬秋</t>
  </si>
  <si>
    <t>6230101889944498873</t>
  </si>
  <si>
    <t>粤东莞渔61005</t>
  </si>
  <si>
    <t>骆小红</t>
  </si>
  <si>
    <t>中国银行东莞虎门南栅支行</t>
  </si>
  <si>
    <t>6217567000134817757</t>
  </si>
  <si>
    <t>粤东莞渔61006</t>
  </si>
  <si>
    <t>吴灿光</t>
  </si>
  <si>
    <t>6217567000134817864</t>
  </si>
  <si>
    <t>粤东莞渔61007</t>
  </si>
  <si>
    <t>梁润祥</t>
  </si>
  <si>
    <t>6230101889944502245</t>
  </si>
  <si>
    <t>粤东莞渔61008</t>
  </si>
  <si>
    <t>吴成</t>
  </si>
  <si>
    <t>6230101889944508069</t>
  </si>
  <si>
    <t>粤东莞渔61009</t>
  </si>
  <si>
    <t>吴志伟</t>
  </si>
  <si>
    <t>6230101889944420968</t>
  </si>
  <si>
    <t>粤东莞渔61010</t>
  </si>
  <si>
    <t>吴就兴</t>
  </si>
  <si>
    <t>6230101889944412007</t>
  </si>
  <si>
    <t>粤东莞渔61011</t>
  </si>
  <si>
    <t>吴银好</t>
  </si>
  <si>
    <t>6230101889935281072</t>
  </si>
  <si>
    <t>粤东莞渔61012</t>
  </si>
  <si>
    <t>邓润全</t>
  </si>
  <si>
    <t>6230101889944495200</t>
  </si>
  <si>
    <t>粤东莞渔61013</t>
  </si>
  <si>
    <t>陈锦堂</t>
  </si>
  <si>
    <t>6230101889944494633</t>
  </si>
  <si>
    <t>粤东莞渔61015</t>
  </si>
  <si>
    <t>周球</t>
  </si>
  <si>
    <t>6230101889944422436</t>
  </si>
  <si>
    <t>粤东莞渔61016</t>
  </si>
  <si>
    <t>陈文龙</t>
  </si>
  <si>
    <t>6230101889915506514</t>
  </si>
  <si>
    <t>粤东莞渔61017</t>
  </si>
  <si>
    <t>陈永雄</t>
  </si>
  <si>
    <t>6230101889944417519</t>
  </si>
  <si>
    <t>粤东莞渔61018</t>
  </si>
  <si>
    <t>张志伟</t>
  </si>
  <si>
    <t>6230101889944500728</t>
  </si>
  <si>
    <t>粤东莞渔61019</t>
  </si>
  <si>
    <t>梁金妹</t>
  </si>
  <si>
    <t>广发银行虎门支行</t>
  </si>
  <si>
    <t>6214620634005936494</t>
  </si>
  <si>
    <t>粤东莞渔61020</t>
  </si>
  <si>
    <t>吴基</t>
  </si>
  <si>
    <t>6230101889944508937</t>
  </si>
  <si>
    <t>粤东莞渔61021</t>
  </si>
  <si>
    <t>郑平</t>
  </si>
  <si>
    <t>6230101889944500850</t>
  </si>
  <si>
    <t>粤东莞渔61022</t>
  </si>
  <si>
    <t>吴伟权</t>
  </si>
  <si>
    <t>6230101889944422998</t>
  </si>
  <si>
    <t>粤东莞渔61023</t>
  </si>
  <si>
    <t>吴树敏</t>
  </si>
  <si>
    <t>中国银行虎门支行</t>
  </si>
  <si>
    <t>6217567000031681231</t>
  </si>
  <si>
    <t>粤东莞渔61025</t>
  </si>
  <si>
    <t>黎伟洪</t>
  </si>
  <si>
    <t>6230101889935287368</t>
  </si>
  <si>
    <t>粤东莞渔61026</t>
  </si>
  <si>
    <t>郑永华</t>
  </si>
  <si>
    <t>6230101889944508002</t>
  </si>
  <si>
    <t>粤东莞渔61027</t>
  </si>
  <si>
    <t>曾跃飞</t>
  </si>
  <si>
    <t>6230388872005450532</t>
  </si>
  <si>
    <t>粤东莞渔61028</t>
  </si>
  <si>
    <t>邓耀坤</t>
  </si>
  <si>
    <t>6230101889944411041</t>
  </si>
  <si>
    <t>粤东莞渔61029</t>
  </si>
  <si>
    <t>周润稳</t>
  </si>
  <si>
    <t>6230101889935271198</t>
  </si>
  <si>
    <t>粤东莞渔61030</t>
  </si>
  <si>
    <t>周永</t>
  </si>
  <si>
    <t>6230101889935268400</t>
  </si>
  <si>
    <t>粤东莞渔61031</t>
  </si>
  <si>
    <t>黄锦荣</t>
  </si>
  <si>
    <t>6230101889944412460</t>
  </si>
  <si>
    <t>粤东莞渔61032</t>
  </si>
  <si>
    <t>黄金苏</t>
  </si>
  <si>
    <t>6230101889944412452</t>
  </si>
  <si>
    <t>粤东莞渔61033</t>
  </si>
  <si>
    <t>谭丽娟</t>
  </si>
  <si>
    <t>6230101889935277088</t>
  </si>
  <si>
    <t>粤东莞渔61035</t>
  </si>
  <si>
    <t>谭金成</t>
  </si>
  <si>
    <t>6230101889935287509</t>
  </si>
  <si>
    <t>粤东莞渔61036</t>
  </si>
  <si>
    <t>何淦波</t>
  </si>
  <si>
    <t>6230101889935291584</t>
  </si>
  <si>
    <t>粤东莞渔61037</t>
  </si>
  <si>
    <t>何树明</t>
  </si>
  <si>
    <t>6230101889944409367</t>
  </si>
  <si>
    <t>粤东莞渔61038</t>
  </si>
  <si>
    <t>吴润贵</t>
  </si>
  <si>
    <t>广发银行东莞虎门支行</t>
  </si>
  <si>
    <t>6214620634007636126</t>
  </si>
  <si>
    <t>粤东莞渔61039</t>
  </si>
  <si>
    <t>吴桂华</t>
  </si>
  <si>
    <t>6230101889944416370</t>
  </si>
  <si>
    <t>粤东莞渔61042</t>
  </si>
  <si>
    <t>吴容坤</t>
  </si>
  <si>
    <t>6230101889944500496</t>
  </si>
  <si>
    <t>粤东莞渔61043</t>
  </si>
  <si>
    <t>吴炳林</t>
  </si>
  <si>
    <t>6230101889935286170</t>
  </si>
  <si>
    <t>粤东莞渔61046</t>
  </si>
  <si>
    <t>李金成</t>
  </si>
  <si>
    <t>6230101889944500686</t>
  </si>
  <si>
    <t>粤东莞渔61048</t>
  </si>
  <si>
    <t>陈金沛</t>
  </si>
  <si>
    <t>6230101889944418517</t>
  </si>
  <si>
    <t>粤东莞渔61050</t>
  </si>
  <si>
    <t>何国辉</t>
  </si>
  <si>
    <t>6230101889944415901</t>
  </si>
  <si>
    <t>粤东莞渔61051</t>
  </si>
  <si>
    <t>吴转妹</t>
  </si>
  <si>
    <t>6230101889935272105</t>
  </si>
  <si>
    <t>粤东莞渔61052</t>
  </si>
  <si>
    <t>梁坤贤</t>
  </si>
  <si>
    <t>6230101889944412320</t>
  </si>
  <si>
    <t>粤东莞渔61055</t>
  </si>
  <si>
    <t>吴金水</t>
  </si>
  <si>
    <t>6230101889935290503</t>
  </si>
  <si>
    <t>粤东莞渔61056</t>
  </si>
  <si>
    <t>李灿洪</t>
  </si>
  <si>
    <t>6230101889944493098</t>
  </si>
  <si>
    <t>粤东莞渔61057</t>
  </si>
  <si>
    <t>邓金木</t>
  </si>
  <si>
    <t>6230101889944416594</t>
  </si>
  <si>
    <t>粤东莞渔61058</t>
  </si>
  <si>
    <t>梁锦波</t>
  </si>
  <si>
    <t>6230101889944423194</t>
  </si>
  <si>
    <t>粤东莞渔61059</t>
  </si>
  <si>
    <t>梁炳坤</t>
  </si>
  <si>
    <t>6230101889935267709</t>
  </si>
  <si>
    <t>粤东莞渔61060</t>
  </si>
  <si>
    <t>李灿球</t>
  </si>
  <si>
    <t>6230101889935289166</t>
  </si>
  <si>
    <t>粤东莞渔61061</t>
  </si>
  <si>
    <t>吴泽培</t>
  </si>
  <si>
    <t>6230101889944417493</t>
  </si>
  <si>
    <t>粤东莞渔61062</t>
  </si>
  <si>
    <t>邓镜容</t>
  </si>
  <si>
    <t>6230101889935294471</t>
  </si>
  <si>
    <t>粤东莞渔61063</t>
  </si>
  <si>
    <t>吴木根</t>
  </si>
  <si>
    <t>6230101889935271636</t>
  </si>
  <si>
    <t>线下申报</t>
  </si>
  <si>
    <t>粤东莞渔61065</t>
  </si>
  <si>
    <t>粤东莞渔61066</t>
  </si>
  <si>
    <t>吴喜</t>
  </si>
  <si>
    <t>6230101889935296609</t>
  </si>
  <si>
    <t>粤东莞渔61068</t>
  </si>
  <si>
    <t>吴贵枝</t>
  </si>
  <si>
    <t>6230101889944504407</t>
  </si>
  <si>
    <t>粤东莞渔61069</t>
  </si>
  <si>
    <t>周松柏</t>
  </si>
  <si>
    <t>6230101889935275553</t>
  </si>
  <si>
    <t>粤东莞渔61070</t>
  </si>
  <si>
    <t>邓帼诗</t>
  </si>
  <si>
    <t>6230101889954469335</t>
  </si>
  <si>
    <t>粤东莞渔61071</t>
  </si>
  <si>
    <t>吴锦华</t>
  </si>
  <si>
    <t>中国建设银行虎门支行</t>
  </si>
  <si>
    <t>6214673230002764181</t>
  </si>
  <si>
    <t>申请休渔</t>
  </si>
  <si>
    <t>粤东莞渔61072</t>
  </si>
  <si>
    <t>没申请休渔</t>
  </si>
  <si>
    <t>粤东莞渔61073</t>
  </si>
  <si>
    <t>吴美福</t>
  </si>
  <si>
    <t>6230101889935295767</t>
  </si>
  <si>
    <t>粤东莞渔61076</t>
  </si>
  <si>
    <t>陈娇</t>
  </si>
  <si>
    <t>6230101889935287947</t>
  </si>
  <si>
    <t>粤东莞渔61078</t>
  </si>
  <si>
    <t>吴家劲</t>
  </si>
  <si>
    <t>中国银行东莞虎门支行营业部</t>
  </si>
  <si>
    <t>6217567000039745400</t>
  </si>
  <si>
    <t>粤东莞渔61079</t>
  </si>
  <si>
    <t>吴金妹</t>
  </si>
  <si>
    <t>6230101889935276916</t>
  </si>
  <si>
    <t>粤东莞渔61080</t>
  </si>
  <si>
    <t>吴石</t>
  </si>
  <si>
    <t>6230101889935287038</t>
  </si>
  <si>
    <t>粤东莞渔61081</t>
  </si>
  <si>
    <t>何带娣</t>
  </si>
  <si>
    <t>6230101889935297235</t>
  </si>
  <si>
    <t>粤东莞渔61082</t>
  </si>
  <si>
    <t>吴叶洪</t>
  </si>
  <si>
    <t>6230101889944493346</t>
  </si>
  <si>
    <t>粤东莞渔61083</t>
  </si>
  <si>
    <t>吴振威</t>
  </si>
  <si>
    <t>6230101889944511816</t>
  </si>
  <si>
    <t>粤东莞渔61086</t>
  </si>
  <si>
    <t>叶金女</t>
  </si>
  <si>
    <t>6230101889935275165</t>
  </si>
  <si>
    <t>粤东莞渔61088</t>
  </si>
  <si>
    <t>粤东莞渔61089</t>
  </si>
  <si>
    <t>邓淦明</t>
  </si>
  <si>
    <t>6230101889944417121</t>
  </si>
  <si>
    <t>粤东莞渔61092</t>
  </si>
  <si>
    <t>刘日兰</t>
  </si>
  <si>
    <t>6214620634010286935</t>
  </si>
  <si>
    <t>粤东莞渔61093</t>
  </si>
  <si>
    <t>周志伟</t>
  </si>
  <si>
    <t>6230101889944505107</t>
  </si>
  <si>
    <t>粤东莞渔61095</t>
  </si>
  <si>
    <t>叶伟乐</t>
  </si>
  <si>
    <t>6214620634000316338</t>
  </si>
  <si>
    <t>粤东莞渔61098</t>
  </si>
  <si>
    <t>吴礼律</t>
  </si>
  <si>
    <t>中国农业银行南栅支行</t>
  </si>
  <si>
    <t>6228230607637482667</t>
  </si>
  <si>
    <t>粤东莞渔61099</t>
  </si>
  <si>
    <t>吴灼荣</t>
  </si>
  <si>
    <t>6230101889955280889</t>
  </si>
  <si>
    <t>粤东莞渔61102</t>
  </si>
  <si>
    <t>周富</t>
  </si>
  <si>
    <t>6230101889935274218</t>
  </si>
  <si>
    <t>粤东莞渔61103</t>
  </si>
  <si>
    <t>周敬和</t>
  </si>
  <si>
    <t>6230101889944414094</t>
  </si>
  <si>
    <t>粤东莞渔61106</t>
  </si>
  <si>
    <t>吴卫权</t>
  </si>
  <si>
    <t>6230101889944416248</t>
  </si>
  <si>
    <t>粤东莞渔61108</t>
  </si>
  <si>
    <t>邓思朗</t>
  </si>
  <si>
    <t>中国工商银行虎门支行</t>
  </si>
  <si>
    <t>6217212010004531882</t>
  </si>
  <si>
    <t>粤东莞渔61112</t>
  </si>
  <si>
    <t>6230101889944487843</t>
  </si>
  <si>
    <t>违反捕捞许可证作业类型</t>
  </si>
  <si>
    <t>粤东莞渔61113</t>
  </si>
  <si>
    <t>吴家健</t>
  </si>
  <si>
    <t>6230101889944493429</t>
  </si>
  <si>
    <t>粤东莞渔61116</t>
  </si>
  <si>
    <t>黎志军</t>
  </si>
  <si>
    <t>6230101889944511378</t>
  </si>
  <si>
    <t>粤东莞渔61118</t>
  </si>
  <si>
    <t>郭志权</t>
  </si>
  <si>
    <t>6214620634005172686</t>
  </si>
  <si>
    <t>粤东莞渔61119</t>
  </si>
  <si>
    <t>何淦泉</t>
  </si>
  <si>
    <t>6230101889944423301</t>
  </si>
  <si>
    <t>粤东莞渔91008</t>
  </si>
  <si>
    <t>邓炳林</t>
  </si>
  <si>
    <t>6230101889944405597</t>
  </si>
  <si>
    <t>粤东莞渔运80138</t>
  </si>
  <si>
    <t>邓转娣</t>
  </si>
  <si>
    <t>6230101889935276825</t>
  </si>
  <si>
    <t>粤东莞渔运80140</t>
  </si>
  <si>
    <t>邓培根</t>
  </si>
  <si>
    <t>6214620634014675331</t>
  </si>
  <si>
    <t>粤东莞渔运80158</t>
  </si>
  <si>
    <t>粤东莞渔02711</t>
  </si>
  <si>
    <t>周松满</t>
  </si>
  <si>
    <t>6230101889944415513</t>
  </si>
  <si>
    <t>粤东莞渔02712</t>
  </si>
  <si>
    <t>6230101889935289182</t>
  </si>
  <si>
    <t>粤东莞渔02713</t>
  </si>
  <si>
    <t>罗秀晶</t>
  </si>
  <si>
    <t>6230101889944493924</t>
  </si>
  <si>
    <t>粤东莞渔02716</t>
  </si>
  <si>
    <t>李灿培</t>
  </si>
  <si>
    <t>6230101889935272865</t>
  </si>
  <si>
    <t>粤东莞渔02718</t>
  </si>
  <si>
    <t>吴子濠</t>
  </si>
  <si>
    <t>6230101889944419309</t>
  </si>
  <si>
    <t>粤东莞渔02720</t>
  </si>
  <si>
    <t>周润强</t>
  </si>
  <si>
    <t>6230101889944485763</t>
  </si>
  <si>
    <t>粤东莞渔02722</t>
  </si>
  <si>
    <t>李灿明</t>
  </si>
  <si>
    <t>6230101889935297508</t>
  </si>
  <si>
    <t>粤东莞渔02723</t>
  </si>
  <si>
    <t>吴就水</t>
  </si>
  <si>
    <t>6230101889935296286</t>
  </si>
  <si>
    <t>粤东莞渔02732</t>
  </si>
  <si>
    <t>李锡培</t>
  </si>
  <si>
    <t>6230101889944504092</t>
  </si>
  <si>
    <t>粤东莞渔02736</t>
  </si>
  <si>
    <t>李灿通</t>
  </si>
  <si>
    <t>6230101889944499046</t>
  </si>
  <si>
    <t>粤东莞渔02744</t>
  </si>
  <si>
    <t>李灿波</t>
  </si>
  <si>
    <t>6230101889944507301</t>
  </si>
  <si>
    <t>粤东莞渔02745</t>
  </si>
  <si>
    <t>周景源</t>
  </si>
  <si>
    <t>6230101889944490540</t>
  </si>
  <si>
    <t>粤东莞渔02746</t>
  </si>
  <si>
    <t>邓志强</t>
  </si>
  <si>
    <t>6230101889944499699</t>
  </si>
  <si>
    <t>粤东莞渔02768</t>
  </si>
  <si>
    <t>吴广耀</t>
  </si>
  <si>
    <t>6230101889901067588</t>
  </si>
  <si>
    <t>粤东莞渔02771</t>
  </si>
  <si>
    <t>6230101889944396564</t>
  </si>
  <si>
    <t>粤东莞渔02773</t>
  </si>
  <si>
    <t>邓汝培</t>
  </si>
  <si>
    <t>6230101889950315722</t>
  </si>
  <si>
    <t>粤东莞渔02774</t>
  </si>
  <si>
    <t>黄振威</t>
  </si>
  <si>
    <t>62301101889900857666</t>
  </si>
  <si>
    <t>粤东莞渔02775</t>
  </si>
  <si>
    <t>吴贵钊</t>
  </si>
  <si>
    <t>6230101889944423210</t>
  </si>
  <si>
    <t>粤东莞渔02777</t>
  </si>
  <si>
    <t>何根基</t>
  </si>
  <si>
    <t>6230101889900855967</t>
  </si>
  <si>
    <t>粤东莞渔02782</t>
  </si>
  <si>
    <t>李金波</t>
  </si>
  <si>
    <t>6230101889944417642</t>
  </si>
  <si>
    <t>粤东莞渔02783</t>
  </si>
  <si>
    <t>袁梅姣</t>
  </si>
  <si>
    <t>中国银行东莞石碣支行</t>
  </si>
  <si>
    <t>6217567000117410158</t>
  </si>
  <si>
    <t>粤东莞渔02789</t>
  </si>
  <si>
    <t>吴柏明</t>
  </si>
  <si>
    <t>6230101889944412916</t>
  </si>
  <si>
    <t>二、沙田镇</t>
  </si>
  <si>
    <t>粤东莞渔02776</t>
  </si>
  <si>
    <t>何润好</t>
  </si>
  <si>
    <t>东莞银行</t>
  </si>
  <si>
    <t>6230101889942019085</t>
  </si>
  <si>
    <t>粤东莞渔02780</t>
  </si>
  <si>
    <t>6230101889942016420</t>
  </si>
  <si>
    <t>粤东莞渔02781</t>
  </si>
  <si>
    <t>梁启明</t>
  </si>
  <si>
    <t>6230101889942012338</t>
  </si>
  <si>
    <t>粤东莞渔02786</t>
  </si>
  <si>
    <t>何细佬</t>
  </si>
  <si>
    <t>中国农业银行</t>
  </si>
  <si>
    <t>6228230607647419360</t>
  </si>
  <si>
    <t>粤东莞渔02788</t>
  </si>
  <si>
    <t>周兴</t>
  </si>
  <si>
    <t>6230101889934240095</t>
  </si>
  <si>
    <t>粤东莞渔02790</t>
  </si>
  <si>
    <t>何福全</t>
  </si>
  <si>
    <t>6230101889942015851</t>
  </si>
  <si>
    <t>粤东莞渔62001</t>
  </si>
  <si>
    <t>何家明</t>
  </si>
  <si>
    <t>6230101889942017840</t>
  </si>
  <si>
    <t>粤东莞渔62002</t>
  </si>
  <si>
    <t>何德明</t>
  </si>
  <si>
    <t>6230101889942008740</t>
  </si>
  <si>
    <t>粤东莞渔62003</t>
  </si>
  <si>
    <t>梁洪</t>
  </si>
  <si>
    <t>6230101889942019432</t>
  </si>
  <si>
    <t>粤东莞渔62006</t>
  </si>
  <si>
    <t>吴树平</t>
  </si>
  <si>
    <t>6230101889942006181</t>
  </si>
  <si>
    <t>粤东莞渔62008</t>
  </si>
  <si>
    <t>何连福</t>
  </si>
  <si>
    <t>6230101889942013591</t>
  </si>
  <si>
    <t>粤东莞渔62009</t>
  </si>
  <si>
    <t>何永洪</t>
  </si>
  <si>
    <t>广发银行</t>
  </si>
  <si>
    <t>6214620634014968314</t>
  </si>
  <si>
    <t>粤东莞渔62011</t>
  </si>
  <si>
    <t>林伟明</t>
  </si>
  <si>
    <t>6230101889942015760</t>
  </si>
  <si>
    <t>粤东莞渔62012</t>
  </si>
  <si>
    <t>林年有</t>
  </si>
  <si>
    <t>6230101889942015588</t>
  </si>
  <si>
    <t>粤东莞渔62013</t>
  </si>
  <si>
    <t>梁耀仔</t>
  </si>
  <si>
    <t>6230101889942015562</t>
  </si>
  <si>
    <t>粤东莞渔62016</t>
  </si>
  <si>
    <t>梁近有</t>
  </si>
  <si>
    <t>6230101889959365165</t>
  </si>
  <si>
    <t>粤东莞渔62018</t>
  </si>
  <si>
    <t>吴润坤</t>
  </si>
  <si>
    <t>6230101889942014433</t>
  </si>
  <si>
    <t>粤东莞渔62020</t>
  </si>
  <si>
    <t>李满枝</t>
  </si>
  <si>
    <t>6230101889932418941</t>
  </si>
  <si>
    <t>粤东莞渔62022</t>
  </si>
  <si>
    <t>黄碧艳</t>
  </si>
  <si>
    <t>6230101889941991318</t>
  </si>
  <si>
    <t>粤东莞渔62028</t>
  </si>
  <si>
    <t>何华有</t>
  </si>
  <si>
    <t>6230101889934265621</t>
  </si>
  <si>
    <t>粤东莞渔62029</t>
  </si>
  <si>
    <t>何锦洪</t>
  </si>
  <si>
    <t>6230101889942005894</t>
  </si>
  <si>
    <t>粤东莞渔62031</t>
  </si>
  <si>
    <t>邓群喜</t>
  </si>
  <si>
    <t>6230101889942009862</t>
  </si>
  <si>
    <t>粤东莞渔62038</t>
  </si>
  <si>
    <t>何有弟</t>
  </si>
  <si>
    <t>6230101889942014490</t>
  </si>
  <si>
    <t>粤东莞渔62068</t>
  </si>
  <si>
    <t>黄德顺</t>
  </si>
  <si>
    <t>中国工商银行</t>
  </si>
  <si>
    <t>6217212010042637667</t>
  </si>
  <si>
    <t>粤东莞渔62088</t>
  </si>
  <si>
    <t>何桂田</t>
  </si>
  <si>
    <t>6217212010007565002</t>
  </si>
  <si>
    <t>粤东莞渔92001</t>
  </si>
  <si>
    <t>何银福</t>
  </si>
  <si>
    <t>6230101889942006124</t>
  </si>
  <si>
    <t>粤东莞渔92002</t>
  </si>
  <si>
    <t>梁绍斌</t>
  </si>
  <si>
    <t>6230101889942007668</t>
  </si>
  <si>
    <t>粤东莞渔92003</t>
  </si>
  <si>
    <t>梁裕光</t>
  </si>
  <si>
    <t>6230101889942005845</t>
  </si>
  <si>
    <t>粤东莞渔92006</t>
  </si>
  <si>
    <t>梁转有</t>
  </si>
  <si>
    <t>6230101889942010118</t>
  </si>
  <si>
    <t>粤东莞渔92008</t>
  </si>
  <si>
    <t>何容齐</t>
  </si>
  <si>
    <t>6230101889934242745</t>
  </si>
  <si>
    <t>粤东莞渔92009</t>
  </si>
  <si>
    <t>6230101889942006678</t>
  </si>
  <si>
    <t>粤东莞渔92010</t>
  </si>
  <si>
    <t>6230101889942015869</t>
  </si>
  <si>
    <t>粤东莞渔92011</t>
  </si>
  <si>
    <t>梁灶妹</t>
  </si>
  <si>
    <t>6230101889955043758</t>
  </si>
  <si>
    <t>粤东莞渔92012</t>
  </si>
  <si>
    <t>何弟森</t>
  </si>
  <si>
    <t>6230101889942008757</t>
  </si>
  <si>
    <t>粤东莞渔92015</t>
  </si>
  <si>
    <t>何志强</t>
  </si>
  <si>
    <t>6230101889942013930</t>
  </si>
  <si>
    <t>粤东莞渔92016</t>
  </si>
  <si>
    <t>梁美田</t>
  </si>
  <si>
    <t>6230101889934240889</t>
  </si>
  <si>
    <t>粤东莞渔92017</t>
  </si>
  <si>
    <t>何满林</t>
  </si>
  <si>
    <t>6230101889934266652</t>
  </si>
  <si>
    <t>粤东莞渔92018</t>
  </si>
  <si>
    <t>梁东</t>
  </si>
  <si>
    <t>6230101889934245433</t>
  </si>
  <si>
    <t>粤东莞渔92019</t>
  </si>
  <si>
    <t>何弟祥</t>
  </si>
  <si>
    <t>6230101889946603686</t>
  </si>
  <si>
    <t>粤东莞渔92020</t>
  </si>
  <si>
    <t>梁平好</t>
  </si>
  <si>
    <t>6230101889934240897</t>
  </si>
  <si>
    <t>粤东莞渔92021</t>
  </si>
  <si>
    <t>周广培</t>
  </si>
  <si>
    <t>6217212010044667480</t>
  </si>
  <si>
    <t>粤东莞渔92022</t>
  </si>
  <si>
    <t>梁丽光</t>
  </si>
  <si>
    <t>6230101889942009268</t>
  </si>
  <si>
    <t>粤东莞渔92023</t>
  </si>
  <si>
    <t>梁有妹</t>
  </si>
  <si>
    <t>6230101889934236580</t>
  </si>
  <si>
    <t>粤东莞渔92026</t>
  </si>
  <si>
    <t>6230101889942005696</t>
  </si>
  <si>
    <t>粤东莞渔92027</t>
  </si>
  <si>
    <t>郭永洪</t>
  </si>
  <si>
    <t>6230101889942011991</t>
  </si>
  <si>
    <t>粤东莞渔92028</t>
  </si>
  <si>
    <t>吴煦智</t>
  </si>
  <si>
    <t>6230101889942015745</t>
  </si>
  <si>
    <t>粤东莞渔92029</t>
  </si>
  <si>
    <t>梁灶华</t>
  </si>
  <si>
    <t>6230101889952005834</t>
  </si>
  <si>
    <t>粤东莞渔92030</t>
  </si>
  <si>
    <t>吴润有</t>
  </si>
  <si>
    <t>6230101889942014441</t>
  </si>
  <si>
    <t>粤东莞渔92032</t>
  </si>
  <si>
    <t>周树森</t>
  </si>
  <si>
    <t>6230101889942010266</t>
  </si>
  <si>
    <t>违反关于作业场所的规定</t>
  </si>
  <si>
    <t>粤东莞渔92033</t>
  </si>
  <si>
    <t>何有水</t>
  </si>
  <si>
    <t>6230101889934246365</t>
  </si>
  <si>
    <t>粤东莞渔92035</t>
  </si>
  <si>
    <t>周有娣</t>
  </si>
  <si>
    <t>6230101889934237893</t>
  </si>
  <si>
    <t>粤东莞渔92036</t>
  </si>
  <si>
    <t>何金玉</t>
  </si>
  <si>
    <t>6230101889942005886</t>
  </si>
  <si>
    <t>粤东莞渔92038</t>
  </si>
  <si>
    <t>何杰炜</t>
  </si>
  <si>
    <t>中国建设银行</t>
  </si>
  <si>
    <t>6214673230000020941</t>
  </si>
  <si>
    <t>粤东莞渔92039</t>
  </si>
  <si>
    <t>何树有</t>
  </si>
  <si>
    <t>6230101889942012197</t>
  </si>
  <si>
    <t>粤东莞渔92048</t>
  </si>
  <si>
    <t>梁树球</t>
  </si>
  <si>
    <t>6230101889936078915</t>
  </si>
  <si>
    <t>粤东莞渔92055</t>
  </si>
  <si>
    <t>冯惠群</t>
  </si>
  <si>
    <t>6230101889934271207</t>
  </si>
  <si>
    <t>粤东莞渔92058</t>
  </si>
  <si>
    <t>何金有</t>
  </si>
  <si>
    <t>6230101889955100392</t>
  </si>
  <si>
    <t>粤东莞渔92060</t>
  </si>
  <si>
    <t>梁有明</t>
  </si>
  <si>
    <t>6230101889942007320</t>
  </si>
  <si>
    <t>粤东莞渔92061</t>
  </si>
  <si>
    <t>梁满枝</t>
  </si>
  <si>
    <t>6230101889942006041</t>
  </si>
  <si>
    <t>粤东莞渔92063</t>
  </si>
  <si>
    <t>张瑞英</t>
  </si>
  <si>
    <t>6230101889934242273</t>
  </si>
  <si>
    <t>粤东莞渔92066</t>
  </si>
  <si>
    <t>何润带</t>
  </si>
  <si>
    <t>6230101889942009136</t>
  </si>
  <si>
    <t>粤东莞渔92070</t>
  </si>
  <si>
    <t>6230101889942012171</t>
  </si>
  <si>
    <t>粤东莞渔92072</t>
  </si>
  <si>
    <t>吴桂有</t>
  </si>
  <si>
    <t>6230101889942011496</t>
  </si>
  <si>
    <t>粤东莞渔92073</t>
  </si>
  <si>
    <t>何伟洪</t>
  </si>
  <si>
    <t>6230101889942009425</t>
  </si>
  <si>
    <t>粤东莞渔92076</t>
  </si>
  <si>
    <t>李炳森</t>
  </si>
  <si>
    <t>6230101889934236887</t>
  </si>
  <si>
    <t>粤东莞渔92079</t>
  </si>
  <si>
    <t>林金安</t>
  </si>
  <si>
    <t>6230101889952164466</t>
  </si>
  <si>
    <t>粤东莞渔92080</t>
  </si>
  <si>
    <t>郭胜喜</t>
  </si>
  <si>
    <t>6230101889942011967</t>
  </si>
  <si>
    <t>粤东莞渔92082</t>
  </si>
  <si>
    <t>梁少华</t>
  </si>
  <si>
    <t>6230101889942007650</t>
  </si>
  <si>
    <t>粤东莞渔92083</t>
  </si>
  <si>
    <t>周子杨</t>
  </si>
  <si>
    <t>6230101889942019861</t>
  </si>
  <si>
    <t>粤东莞渔92086</t>
  </si>
  <si>
    <t>林灿坤</t>
  </si>
  <si>
    <t>6230101889934244485</t>
  </si>
  <si>
    <t>粤东莞渔92088</t>
  </si>
  <si>
    <t>何福娣</t>
  </si>
  <si>
    <t>6230101889934241945</t>
  </si>
  <si>
    <t>粤东莞渔92089</t>
  </si>
  <si>
    <t>吴锦笑</t>
  </si>
  <si>
    <t>6230101889934248171</t>
  </si>
  <si>
    <t>粤东莞渔92092</t>
  </si>
  <si>
    <t>梁锦棠</t>
  </si>
  <si>
    <t>6230101889934243784</t>
  </si>
  <si>
    <t>粤东莞渔92093</t>
  </si>
  <si>
    <t>周杰豪</t>
  </si>
  <si>
    <t>6230101889942010050</t>
  </si>
  <si>
    <t>粤东莞渔92096</t>
  </si>
  <si>
    <t>梁伟权</t>
  </si>
  <si>
    <t>6230101889942006728</t>
  </si>
  <si>
    <t>粤东莞渔92098</t>
  </si>
  <si>
    <t>梁紫龙</t>
  </si>
  <si>
    <t>6230101889942010134</t>
  </si>
  <si>
    <t>粤东莞渔92102</t>
  </si>
  <si>
    <t>周贺超</t>
  </si>
  <si>
    <t>6230101889942017535</t>
  </si>
  <si>
    <t>粤东莞渔92108</t>
  </si>
  <si>
    <t>粤东莞渔水80168</t>
  </si>
  <si>
    <t>粤东莞渔水80268</t>
  </si>
  <si>
    <t>6230101889941997851</t>
  </si>
  <si>
    <t>粤东莞渔运80155</t>
  </si>
  <si>
    <t>梁浩荣</t>
  </si>
  <si>
    <t>6230101889942019416</t>
  </si>
  <si>
    <t>粤东莞渔运80178</t>
  </si>
  <si>
    <t>何健超</t>
  </si>
  <si>
    <t>6230101889942018574</t>
  </si>
  <si>
    <t>粤东莞渔运80188</t>
  </si>
  <si>
    <t>郭有彩</t>
  </si>
  <si>
    <t>6230101889934274078</t>
  </si>
  <si>
    <t>三、长安镇</t>
  </si>
  <si>
    <t>粤东莞渔90009</t>
  </si>
  <si>
    <t>邓敬辉</t>
  </si>
  <si>
    <t>6230101889960886019</t>
  </si>
  <si>
    <t>—</t>
  </si>
  <si>
    <t>四、石龙镇</t>
  </si>
  <si>
    <t>粤东莞渔02719</t>
  </si>
  <si>
    <t>李淦森</t>
  </si>
  <si>
    <t>中国银行</t>
  </si>
  <si>
    <t>6217567000024318528</t>
  </si>
  <si>
    <t>粤东莞渔02747</t>
  </si>
  <si>
    <t>邓伟结</t>
  </si>
  <si>
    <t>6230101889947686540</t>
  </si>
  <si>
    <t>粤东莞渔02717</t>
  </si>
  <si>
    <t>吴群好</t>
  </si>
  <si>
    <t>6230101889932400345</t>
  </si>
  <si>
    <t>粤东莞渔02721</t>
  </si>
  <si>
    <t>李志强</t>
  </si>
  <si>
    <t>6214673230000023150</t>
  </si>
  <si>
    <t>粤东莞渔02729</t>
  </si>
  <si>
    <t>李志平</t>
  </si>
  <si>
    <t>6230101889943577891</t>
  </si>
  <si>
    <t>粤东莞渔02749</t>
  </si>
  <si>
    <t>陈煜旺</t>
  </si>
  <si>
    <t>6230101889943549809</t>
  </si>
  <si>
    <t>五、中堂镇</t>
  </si>
  <si>
    <t>粤东莞渔02796</t>
  </si>
  <si>
    <t>张伙荣</t>
  </si>
  <si>
    <t>东莞银行中堂支行</t>
  </si>
  <si>
    <t>6230101889937560192</t>
  </si>
  <si>
    <t>粤东莞渔02798</t>
  </si>
  <si>
    <t>黄卫权</t>
  </si>
  <si>
    <t>6230101889913930070</t>
  </si>
  <si>
    <t>粤东莞渔02791</t>
  </si>
  <si>
    <t>梁玉健</t>
  </si>
  <si>
    <t>6230101889957730972</t>
  </si>
  <si>
    <t>粤东莞渔02793</t>
  </si>
  <si>
    <t>梁建华</t>
  </si>
  <si>
    <t>广发银行中堂支行</t>
  </si>
  <si>
    <t>6214620634003790497</t>
  </si>
  <si>
    <t>六、石碣镇</t>
  </si>
  <si>
    <t>粤东莞渔02739</t>
  </si>
  <si>
    <t>李芳红</t>
  </si>
  <si>
    <t>东莞银行石碣支行</t>
  </si>
  <si>
    <t>6230101889936474981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</si>
</sst>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9">
    <font>
      <sz val="11"/>
      <color indexed="8"/>
      <name val="等线"/>
      <charset val="134"/>
    </font>
    <font>
      <sz val="24"/>
      <color rgb="FF000000"/>
      <name val="方正小标宋简体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1"/>
      <name val="等线"/>
      <charset val="134"/>
    </font>
    <font>
      <sz val="11"/>
      <name val="等线"/>
      <charset val="134"/>
    </font>
    <font>
      <sz val="10"/>
      <color indexed="8"/>
      <name val="CESI仿宋-GB2312"/>
      <charset val="134"/>
    </font>
    <font>
      <sz val="12"/>
      <color rgb="FF000000"/>
      <name val="黑体"/>
      <charset val="134"/>
    </font>
    <font>
      <sz val="11"/>
      <color indexed="8"/>
      <name val="黑体"/>
      <charset val="134"/>
    </font>
    <font>
      <sz val="22"/>
      <color rgb="FF000000"/>
      <name val="方正小标宋简体"/>
      <charset val="134"/>
    </font>
    <font>
      <sz val="24"/>
      <name val="方正小标宋简体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CESI仿宋-GB2312"/>
      <charset val="134"/>
    </font>
    <font>
      <u/>
      <sz val="11"/>
      <color indexed="30"/>
      <name val="等线"/>
      <charset val="134"/>
    </font>
    <font>
      <u/>
      <sz val="11"/>
      <color indexed="25"/>
      <name val="等线"/>
      <charset val="134"/>
    </font>
    <font>
      <sz val="11"/>
      <color indexed="10"/>
      <name val="等线"/>
      <charset val="134"/>
    </font>
    <font>
      <sz val="18"/>
      <color indexed="54"/>
      <name val="等线 Light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2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sz val="11"/>
      <color indexed="60"/>
      <name val="等线"/>
      <charset val="134"/>
    </font>
    <font>
      <sz val="11"/>
      <color indexed="9"/>
      <name val="等线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6" fillId="0" borderId="0"/>
    <xf numFmtId="0" fontId="37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49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49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176" fontId="1" fillId="0" borderId="0" xfId="49" applyNumberFormat="1" applyFont="1" applyAlignment="1">
      <alignment horizontal="center" vertical="center" wrapText="1"/>
    </xf>
    <xf numFmtId="0" fontId="11" fillId="0" borderId="0" xfId="49" applyFont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left" vertical="center" wrapText="1"/>
    </xf>
    <xf numFmtId="0" fontId="13" fillId="0" borderId="3" xfId="49" applyFont="1" applyFill="1" applyBorder="1" applyAlignment="1">
      <alignment horizontal="left" vertical="center" wrapText="1"/>
    </xf>
    <xf numFmtId="176" fontId="13" fillId="0" borderId="3" xfId="49" applyNumberFormat="1" applyFont="1" applyFill="1" applyBorder="1" applyAlignment="1">
      <alignment horizontal="left" vertical="center" wrapText="1"/>
    </xf>
    <xf numFmtId="0" fontId="13" fillId="0" borderId="4" xfId="49" applyFont="1" applyFill="1" applyBorder="1" applyAlignment="1">
      <alignment horizontal="left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176" fontId="14" fillId="0" borderId="1" xfId="49" applyNumberFormat="1" applyFont="1" applyFill="1" applyBorder="1" applyAlignment="1">
      <alignment horizontal="center" vertical="center" wrapText="1"/>
    </xf>
    <xf numFmtId="0" fontId="14" fillId="0" borderId="5" xfId="49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 wrapText="1"/>
    </xf>
    <xf numFmtId="176" fontId="14" fillId="0" borderId="5" xfId="4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 wrapText="1"/>
    </xf>
    <xf numFmtId="10" fontId="14" fillId="0" borderId="1" xfId="4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9" fontId="14" fillId="0" borderId="1" xfId="49" applyNumberFormat="1" applyFont="1" applyFill="1" applyBorder="1" applyAlignment="1">
      <alignment horizontal="center" vertical="center" wrapText="1"/>
    </xf>
    <xf numFmtId="0" fontId="14" fillId="0" borderId="7" xfId="50" applyFont="1" applyFill="1" applyBorder="1" applyAlignment="1">
      <alignment horizontal="center" vertical="center" wrapText="1"/>
    </xf>
    <xf numFmtId="49" fontId="14" fillId="0" borderId="7" xfId="5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0" fontId="14" fillId="0" borderId="9" xfId="49" applyFont="1" applyFill="1" applyBorder="1" applyAlignment="1">
      <alignment horizontal="center" vertical="center" wrapText="1"/>
    </xf>
    <xf numFmtId="0" fontId="14" fillId="0" borderId="8" xfId="49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1" xfId="49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176" fontId="14" fillId="0" borderId="8" xfId="49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5" fillId="0" borderId="1" xfId="49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0" fontId="15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15" fillId="0" borderId="1" xfId="49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3" fillId="0" borderId="1" xfId="49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49" applyFont="1" applyFill="1" applyBorder="1" applyAlignment="1">
      <alignment horizontal="center" vertical="center" wrapText="1"/>
    </xf>
    <xf numFmtId="0" fontId="16" fillId="0" borderId="1" xfId="49" applyNumberFormat="1" applyFont="1" applyFill="1" applyBorder="1" applyAlignment="1">
      <alignment horizontal="center" vertical="center" wrapText="1"/>
    </xf>
    <xf numFmtId="177" fontId="14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14" fillId="0" borderId="7" xfId="0" applyFont="1" applyFill="1" applyBorder="1" applyAlignment="1" quotePrefix="1">
      <alignment horizontal="center" vertical="center" wrapText="1"/>
    </xf>
    <xf numFmtId="0" fontId="14" fillId="0" borderId="7" xfId="0" applyFont="1" applyFill="1" applyBorder="1" applyAlignment="1" quotePrefix="1">
      <alignment horizontal="center" vertical="center"/>
    </xf>
    <xf numFmtId="0" fontId="14" fillId="0" borderId="9" xfId="0" applyFont="1" applyFill="1" applyBorder="1" applyAlignment="1" quotePrefix="1">
      <alignment horizontal="center" vertical="center"/>
    </xf>
    <xf numFmtId="0" fontId="14" fillId="0" borderId="9" xfId="49" applyFont="1" applyFill="1" applyBorder="1" applyAlignment="1" quotePrefix="1">
      <alignment horizontal="center" vertical="center" wrapText="1"/>
    </xf>
    <xf numFmtId="0" fontId="14" fillId="0" borderId="11" xfId="49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14" fillId="0" borderId="8" xfId="49" applyFont="1" applyFill="1" applyBorder="1" applyAlignment="1" quotePrefix="1">
      <alignment horizontal="center" vertical="center" wrapText="1"/>
    </xf>
    <xf numFmtId="0" fontId="16" fillId="0" borderId="1" xfId="49" applyFont="1" applyFill="1" applyBorder="1" applyAlignment="1" quotePrefix="1">
      <alignment horizontal="center" vertical="center" wrapText="1"/>
    </xf>
    <xf numFmtId="0" fontId="14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24"/>
  <sheetViews>
    <sheetView tabSelected="1" zoomScale="81" zoomScaleNormal="81" workbookViewId="0">
      <pane xSplit="3" ySplit="4" topLeftCell="D189" activePane="bottomRight" state="frozen"/>
      <selection/>
      <selection pane="topRight"/>
      <selection pane="bottomLeft"/>
      <selection pane="bottomRight" activeCell="A2" sqref="A2:Z2"/>
    </sheetView>
  </sheetViews>
  <sheetFormatPr defaultColWidth="9" defaultRowHeight="13.5"/>
  <cols>
    <col min="1" max="1" width="5" style="8" customWidth="1"/>
    <col min="2" max="2" width="9.35" style="8" customWidth="1"/>
    <col min="3" max="3" width="10.5833333333333" style="8" customWidth="1"/>
    <col min="4" max="4" width="14.2583333333333" style="8" customWidth="1"/>
    <col min="5" max="5" width="20.875" style="8" customWidth="1"/>
    <col min="6" max="6" width="10.5833333333333" style="9" customWidth="1"/>
    <col min="7" max="8" width="8.25833333333333" style="10" customWidth="1"/>
    <col min="9" max="15" width="4.13333333333333" style="8" customWidth="1"/>
    <col min="16" max="16" width="11.7583333333333" style="8" customWidth="1"/>
    <col min="17" max="17" width="10" style="8" customWidth="1"/>
    <col min="18" max="19" width="7.6" style="8" customWidth="1"/>
    <col min="20" max="20" width="8.675" style="8" customWidth="1"/>
    <col min="21" max="21" width="9.10833333333333" style="11" customWidth="1"/>
    <col min="22" max="22" width="10.4333333333333" style="8" customWidth="1"/>
    <col min="23" max="23" width="9.7" style="8" customWidth="1"/>
    <col min="24" max="25" width="9.55833333333333" style="8" customWidth="1"/>
    <col min="26" max="26" width="9.25833333333333" style="12" customWidth="1"/>
  </cols>
  <sheetData>
    <row r="1" ht="27" customHeight="1" spans="1:26">
      <c r="A1" s="13" t="s">
        <v>0</v>
      </c>
      <c r="B1" s="14"/>
      <c r="C1" s="14"/>
    </row>
    <row r="2" s="1" customFormat="1" ht="39" customHeight="1" spans="1:26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6"/>
      <c r="W2" s="16"/>
      <c r="X2" s="16"/>
      <c r="Y2" s="16"/>
      <c r="Z2" s="18"/>
    </row>
    <row r="3" s="2" customFormat="1" ht="24" customHeight="1" spans="1:26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20" t="s">
        <v>7</v>
      </c>
      <c r="G3" s="19" t="s">
        <v>8</v>
      </c>
      <c r="H3" s="19"/>
      <c r="I3" s="19" t="s">
        <v>9</v>
      </c>
      <c r="J3" s="19"/>
      <c r="K3" s="19"/>
      <c r="L3" s="19"/>
      <c r="M3" s="19"/>
      <c r="N3" s="19"/>
      <c r="O3" s="19"/>
      <c r="P3" s="19"/>
      <c r="Q3" s="19" t="s">
        <v>10</v>
      </c>
      <c r="R3" s="19"/>
      <c r="S3" s="19"/>
      <c r="T3" s="19" t="s">
        <v>11</v>
      </c>
      <c r="U3" s="21" t="s">
        <v>12</v>
      </c>
      <c r="V3" s="19" t="s">
        <v>13</v>
      </c>
      <c r="W3" s="19"/>
      <c r="X3" s="19"/>
      <c r="Y3" s="19"/>
      <c r="Z3" s="22"/>
    </row>
    <row r="4" s="2" customFormat="1" ht="52" customHeight="1" spans="1:26">
      <c r="A4" s="19"/>
      <c r="B4" s="19"/>
      <c r="C4" s="19"/>
      <c r="D4" s="19"/>
      <c r="E4" s="19"/>
      <c r="F4" s="20"/>
      <c r="G4" s="19" t="s">
        <v>14</v>
      </c>
      <c r="H4" s="19" t="s">
        <v>15</v>
      </c>
      <c r="I4" s="19" t="s">
        <v>16</v>
      </c>
      <c r="J4" s="19" t="s">
        <v>17</v>
      </c>
      <c r="K4" s="19" t="s">
        <v>18</v>
      </c>
      <c r="L4" s="19" t="s">
        <v>19</v>
      </c>
      <c r="M4" s="19" t="s">
        <v>20</v>
      </c>
      <c r="N4" s="19" t="s">
        <v>21</v>
      </c>
      <c r="O4" s="19" t="s">
        <v>22</v>
      </c>
      <c r="P4" s="19" t="s">
        <v>23</v>
      </c>
      <c r="Q4" s="19" t="s">
        <v>24</v>
      </c>
      <c r="R4" s="19" t="s">
        <v>25</v>
      </c>
      <c r="S4" s="19" t="s">
        <v>26</v>
      </c>
      <c r="T4" s="19"/>
      <c r="U4" s="21"/>
      <c r="V4" s="19" t="s">
        <v>27</v>
      </c>
      <c r="W4" s="19" t="s">
        <v>28</v>
      </c>
      <c r="X4" s="19" t="s">
        <v>29</v>
      </c>
      <c r="Y4" s="19" t="s">
        <v>30</v>
      </c>
      <c r="Z4" s="22" t="s">
        <v>31</v>
      </c>
    </row>
    <row r="5" s="3" customFormat="1" ht="33" customHeight="1" spans="1:26">
      <c r="A5" s="23" t="s">
        <v>32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5"/>
      <c r="V5" s="24"/>
      <c r="W5" s="24"/>
      <c r="X5" s="24"/>
      <c r="Y5" s="24"/>
      <c r="Z5" s="26"/>
    </row>
    <row r="6" s="4" customFormat="1" ht="33" customHeight="1" spans="1:26">
      <c r="A6" s="27">
        <v>1</v>
      </c>
      <c r="B6" s="28" t="s">
        <v>33</v>
      </c>
      <c r="C6" s="28" t="s">
        <v>34</v>
      </c>
      <c r="D6" s="28" t="s">
        <v>35</v>
      </c>
      <c r="E6" s="29" t="s">
        <v>36</v>
      </c>
      <c r="F6" s="30">
        <v>2</v>
      </c>
      <c r="G6" s="28">
        <v>15000</v>
      </c>
      <c r="H6" s="28">
        <v>8820</v>
      </c>
      <c r="I6" s="27" t="s">
        <v>37</v>
      </c>
      <c r="J6" s="27" t="s">
        <v>37</v>
      </c>
      <c r="K6" s="27" t="s">
        <v>37</v>
      </c>
      <c r="L6" s="27" t="s">
        <v>37</v>
      </c>
      <c r="M6" s="27" t="s">
        <v>37</v>
      </c>
      <c r="N6" s="27" t="s">
        <v>37</v>
      </c>
      <c r="O6" s="27" t="s">
        <v>37</v>
      </c>
      <c r="P6" s="27" t="s">
        <v>37</v>
      </c>
      <c r="Q6" s="27" t="s">
        <v>38</v>
      </c>
      <c r="R6" s="27" t="s">
        <v>38</v>
      </c>
      <c r="S6" s="27" t="s">
        <v>38</v>
      </c>
      <c r="T6" s="27">
        <v>0</v>
      </c>
      <c r="U6" s="31" t="s">
        <v>39</v>
      </c>
      <c r="V6" s="27">
        <v>15000</v>
      </c>
      <c r="W6" s="27">
        <v>4200</v>
      </c>
      <c r="X6" s="27">
        <v>1386</v>
      </c>
      <c r="Y6" s="27">
        <v>3234</v>
      </c>
      <c r="Z6" s="27">
        <v>23820</v>
      </c>
    </row>
    <row r="7" s="4" customFormat="1" ht="33" customHeight="1" spans="1:26">
      <c r="A7" s="32">
        <v>2</v>
      </c>
      <c r="B7" s="33" t="s">
        <v>40</v>
      </c>
      <c r="C7" s="33" t="s">
        <v>41</v>
      </c>
      <c r="D7" s="34" t="s">
        <v>35</v>
      </c>
      <c r="E7" s="35" t="s">
        <v>42</v>
      </c>
      <c r="F7" s="36">
        <v>9</v>
      </c>
      <c r="G7" s="33">
        <v>60000</v>
      </c>
      <c r="H7" s="33">
        <v>39690</v>
      </c>
      <c r="I7" s="32" t="s">
        <v>37</v>
      </c>
      <c r="J7" s="32" t="s">
        <v>37</v>
      </c>
      <c r="K7" s="32" t="s">
        <v>37</v>
      </c>
      <c r="L7" s="32" t="s">
        <v>37</v>
      </c>
      <c r="M7" s="32" t="s">
        <v>37</v>
      </c>
      <c r="N7" s="32" t="s">
        <v>37</v>
      </c>
      <c r="O7" s="32" t="s">
        <v>37</v>
      </c>
      <c r="P7" s="32" t="s">
        <v>37</v>
      </c>
      <c r="Q7" s="32" t="s">
        <v>38</v>
      </c>
      <c r="R7" s="32" t="s">
        <v>38</v>
      </c>
      <c r="S7" s="32" t="s">
        <v>38</v>
      </c>
      <c r="T7" s="32">
        <v>0</v>
      </c>
      <c r="U7" s="37" t="s">
        <v>39</v>
      </c>
      <c r="V7" s="32">
        <v>60000</v>
      </c>
      <c r="W7" s="32">
        <v>18900</v>
      </c>
      <c r="X7" s="32">
        <v>6237</v>
      </c>
      <c r="Y7" s="32">
        <v>14553</v>
      </c>
      <c r="Z7" s="32">
        <v>99690</v>
      </c>
    </row>
    <row r="8" s="4" customFormat="1" ht="33" customHeight="1" spans="1:26">
      <c r="A8" s="27">
        <v>3</v>
      </c>
      <c r="B8" s="28" t="s">
        <v>43</v>
      </c>
      <c r="C8" s="28" t="s">
        <v>44</v>
      </c>
      <c r="D8" s="38" t="s">
        <v>35</v>
      </c>
      <c r="E8" s="39" t="s">
        <v>45</v>
      </c>
      <c r="F8" s="30">
        <v>6</v>
      </c>
      <c r="G8" s="28">
        <v>81000</v>
      </c>
      <c r="H8" s="28">
        <v>26460</v>
      </c>
      <c r="I8" s="27" t="s">
        <v>37</v>
      </c>
      <c r="J8" s="27" t="s">
        <v>37</v>
      </c>
      <c r="K8" s="27" t="s">
        <v>37</v>
      </c>
      <c r="L8" s="27" t="s">
        <v>37</v>
      </c>
      <c r="M8" s="27" t="s">
        <v>37</v>
      </c>
      <c r="N8" s="27" t="s">
        <v>37</v>
      </c>
      <c r="O8" s="27" t="s">
        <v>37</v>
      </c>
      <c r="P8" s="27" t="s">
        <v>37</v>
      </c>
      <c r="Q8" s="27" t="s">
        <v>38</v>
      </c>
      <c r="R8" s="27" t="s">
        <v>38</v>
      </c>
      <c r="S8" s="27" t="s">
        <v>38</v>
      </c>
      <c r="T8" s="27">
        <v>0</v>
      </c>
      <c r="U8" s="31" t="s">
        <v>39</v>
      </c>
      <c r="V8" s="27">
        <v>81000</v>
      </c>
      <c r="W8" s="27">
        <v>12600</v>
      </c>
      <c r="X8" s="27">
        <v>4158</v>
      </c>
      <c r="Y8" s="27">
        <v>9702</v>
      </c>
      <c r="Z8" s="27">
        <v>107460</v>
      </c>
    </row>
    <row r="9" s="4" customFormat="1" ht="33" customHeight="1" spans="1:26">
      <c r="A9" s="27">
        <v>4</v>
      </c>
      <c r="B9" s="28" t="s">
        <v>46</v>
      </c>
      <c r="C9" s="28" t="s">
        <v>47</v>
      </c>
      <c r="D9" s="38" t="s">
        <v>35</v>
      </c>
      <c r="E9" s="39" t="s">
        <v>48</v>
      </c>
      <c r="F9" s="30">
        <v>4</v>
      </c>
      <c r="G9" s="28">
        <v>26000</v>
      </c>
      <c r="H9" s="28">
        <v>17640</v>
      </c>
      <c r="I9" s="27" t="s">
        <v>37</v>
      </c>
      <c r="J9" s="27" t="s">
        <v>37</v>
      </c>
      <c r="K9" s="27" t="s">
        <v>37</v>
      </c>
      <c r="L9" s="27" t="s">
        <v>37</v>
      </c>
      <c r="M9" s="27" t="s">
        <v>37</v>
      </c>
      <c r="N9" s="27" t="s">
        <v>37</v>
      </c>
      <c r="O9" s="27" t="s">
        <v>37</v>
      </c>
      <c r="P9" s="27" t="s">
        <v>37</v>
      </c>
      <c r="Q9" s="27" t="s">
        <v>38</v>
      </c>
      <c r="R9" s="27" t="s">
        <v>38</v>
      </c>
      <c r="S9" s="27" t="s">
        <v>38</v>
      </c>
      <c r="T9" s="27">
        <v>0</v>
      </c>
      <c r="U9" s="31" t="s">
        <v>39</v>
      </c>
      <c r="V9" s="27">
        <v>26000</v>
      </c>
      <c r="W9" s="27">
        <v>8400</v>
      </c>
      <c r="X9" s="27">
        <v>2772</v>
      </c>
      <c r="Y9" s="27">
        <v>6468</v>
      </c>
      <c r="Z9" s="27">
        <v>43640</v>
      </c>
    </row>
    <row r="10" s="4" customFormat="1" ht="33" customHeight="1" spans="1:26">
      <c r="A10" s="27">
        <v>5</v>
      </c>
      <c r="B10" s="28" t="s">
        <v>49</v>
      </c>
      <c r="C10" s="28" t="s">
        <v>50</v>
      </c>
      <c r="D10" s="38" t="s">
        <v>35</v>
      </c>
      <c r="E10" s="39" t="s">
        <v>51</v>
      </c>
      <c r="F10" s="30">
        <v>6</v>
      </c>
      <c r="G10" s="28">
        <v>27000</v>
      </c>
      <c r="H10" s="28">
        <v>26460</v>
      </c>
      <c r="I10" s="27" t="s">
        <v>37</v>
      </c>
      <c r="J10" s="27" t="s">
        <v>37</v>
      </c>
      <c r="K10" s="27" t="s">
        <v>37</v>
      </c>
      <c r="L10" s="27" t="s">
        <v>37</v>
      </c>
      <c r="M10" s="27" t="s">
        <v>37</v>
      </c>
      <c r="N10" s="27" t="s">
        <v>37</v>
      </c>
      <c r="O10" s="27" t="s">
        <v>37</v>
      </c>
      <c r="P10" s="27" t="s">
        <v>37</v>
      </c>
      <c r="Q10" s="27" t="s">
        <v>38</v>
      </c>
      <c r="R10" s="27" t="s">
        <v>38</v>
      </c>
      <c r="S10" s="27" t="s">
        <v>38</v>
      </c>
      <c r="T10" s="27">
        <v>0</v>
      </c>
      <c r="U10" s="31" t="s">
        <v>39</v>
      </c>
      <c r="V10" s="27">
        <v>27000</v>
      </c>
      <c r="W10" s="27">
        <v>12600</v>
      </c>
      <c r="X10" s="27">
        <v>4158</v>
      </c>
      <c r="Y10" s="27">
        <v>9702</v>
      </c>
      <c r="Z10" s="27">
        <v>53460</v>
      </c>
    </row>
    <row r="11" s="4" customFormat="1" ht="33" customHeight="1" spans="1:26">
      <c r="A11" s="27">
        <v>6</v>
      </c>
      <c r="B11" s="28" t="s">
        <v>52</v>
      </c>
      <c r="C11" s="28" t="s">
        <v>53</v>
      </c>
      <c r="D11" s="38" t="s">
        <v>35</v>
      </c>
      <c r="E11" s="39" t="s">
        <v>54</v>
      </c>
      <c r="F11" s="30">
        <v>9</v>
      </c>
      <c r="G11" s="28">
        <v>81000</v>
      </c>
      <c r="H11" s="28">
        <v>39690</v>
      </c>
      <c r="I11" s="27" t="s">
        <v>37</v>
      </c>
      <c r="J11" s="27" t="s">
        <v>37</v>
      </c>
      <c r="K11" s="27" t="s">
        <v>37</v>
      </c>
      <c r="L11" s="27" t="s">
        <v>37</v>
      </c>
      <c r="M11" s="27" t="s">
        <v>37</v>
      </c>
      <c r="N11" s="27" t="s">
        <v>37</v>
      </c>
      <c r="O11" s="27" t="s">
        <v>37</v>
      </c>
      <c r="P11" s="27" t="s">
        <v>37</v>
      </c>
      <c r="Q11" s="27" t="s">
        <v>38</v>
      </c>
      <c r="R11" s="27" t="s">
        <v>38</v>
      </c>
      <c r="S11" s="27" t="s">
        <v>38</v>
      </c>
      <c r="T11" s="27">
        <v>0</v>
      </c>
      <c r="U11" s="31" t="s">
        <v>39</v>
      </c>
      <c r="V11" s="27">
        <v>81000</v>
      </c>
      <c r="W11" s="27">
        <v>18900</v>
      </c>
      <c r="X11" s="27">
        <v>6237</v>
      </c>
      <c r="Y11" s="27">
        <v>14553</v>
      </c>
      <c r="Z11" s="27">
        <v>120690</v>
      </c>
    </row>
    <row r="12" s="4" customFormat="1" ht="33" customHeight="1" spans="1:26">
      <c r="A12" s="27">
        <v>7</v>
      </c>
      <c r="B12" s="28" t="s">
        <v>55</v>
      </c>
      <c r="C12" s="28" t="s">
        <v>56</v>
      </c>
      <c r="D12" s="40" t="s">
        <v>57</v>
      </c>
      <c r="E12" s="39" t="s">
        <v>58</v>
      </c>
      <c r="F12" s="30">
        <v>9</v>
      </c>
      <c r="G12" s="28">
        <v>60000</v>
      </c>
      <c r="H12" s="28">
        <v>39690</v>
      </c>
      <c r="I12" s="27" t="s">
        <v>37</v>
      </c>
      <c r="J12" s="27" t="s">
        <v>37</v>
      </c>
      <c r="K12" s="27" t="s">
        <v>37</v>
      </c>
      <c r="L12" s="27" t="s">
        <v>37</v>
      </c>
      <c r="M12" s="27" t="s">
        <v>37</v>
      </c>
      <c r="N12" s="27" t="s">
        <v>37</v>
      </c>
      <c r="O12" s="27" t="s">
        <v>37</v>
      </c>
      <c r="P12" s="27" t="s">
        <v>37</v>
      </c>
      <c r="Q12" s="27" t="s">
        <v>38</v>
      </c>
      <c r="R12" s="27" t="s">
        <v>38</v>
      </c>
      <c r="S12" s="27" t="s">
        <v>38</v>
      </c>
      <c r="T12" s="27">
        <v>0</v>
      </c>
      <c r="U12" s="31" t="s">
        <v>39</v>
      </c>
      <c r="V12" s="27">
        <v>60000</v>
      </c>
      <c r="W12" s="27">
        <v>18900</v>
      </c>
      <c r="X12" s="27">
        <v>6237</v>
      </c>
      <c r="Y12" s="27">
        <v>14553</v>
      </c>
      <c r="Z12" s="27">
        <v>99690</v>
      </c>
    </row>
    <row r="13" s="4" customFormat="1" ht="33" customHeight="1" spans="1:26">
      <c r="A13" s="27">
        <v>8</v>
      </c>
      <c r="B13" s="28" t="s">
        <v>59</v>
      </c>
      <c r="C13" s="28" t="s">
        <v>60</v>
      </c>
      <c r="D13" s="40" t="s">
        <v>57</v>
      </c>
      <c r="E13" s="39" t="s">
        <v>61</v>
      </c>
      <c r="F13" s="30">
        <v>9</v>
      </c>
      <c r="G13" s="28">
        <v>60000</v>
      </c>
      <c r="H13" s="28">
        <v>39690</v>
      </c>
      <c r="I13" s="27" t="s">
        <v>37</v>
      </c>
      <c r="J13" s="27" t="s">
        <v>37</v>
      </c>
      <c r="K13" s="27" t="s">
        <v>37</v>
      </c>
      <c r="L13" s="27" t="s">
        <v>37</v>
      </c>
      <c r="M13" s="27" t="s">
        <v>37</v>
      </c>
      <c r="N13" s="27" t="s">
        <v>37</v>
      </c>
      <c r="O13" s="27" t="s">
        <v>37</v>
      </c>
      <c r="P13" s="27" t="s">
        <v>37</v>
      </c>
      <c r="Q13" s="27" t="s">
        <v>38</v>
      </c>
      <c r="R13" s="27" t="s">
        <v>38</v>
      </c>
      <c r="S13" s="27" t="s">
        <v>38</v>
      </c>
      <c r="T13" s="27">
        <v>0</v>
      </c>
      <c r="U13" s="31" t="s">
        <v>39</v>
      </c>
      <c r="V13" s="27">
        <v>60000</v>
      </c>
      <c r="W13" s="27">
        <v>18900</v>
      </c>
      <c r="X13" s="27">
        <v>6237</v>
      </c>
      <c r="Y13" s="27">
        <v>14553</v>
      </c>
      <c r="Z13" s="27">
        <v>99690</v>
      </c>
    </row>
    <row r="14" s="4" customFormat="1" ht="33" customHeight="1" spans="1:26">
      <c r="A14" s="27">
        <v>9</v>
      </c>
      <c r="B14" s="28" t="s">
        <v>62</v>
      </c>
      <c r="C14" s="28" t="s">
        <v>63</v>
      </c>
      <c r="D14" s="38" t="s">
        <v>35</v>
      </c>
      <c r="E14" s="39" t="s">
        <v>64</v>
      </c>
      <c r="F14" s="30">
        <v>4</v>
      </c>
      <c r="G14" s="28">
        <v>27000</v>
      </c>
      <c r="H14" s="28">
        <v>17640</v>
      </c>
      <c r="I14" s="27" t="s">
        <v>37</v>
      </c>
      <c r="J14" s="27" t="s">
        <v>37</v>
      </c>
      <c r="K14" s="27" t="s">
        <v>37</v>
      </c>
      <c r="L14" s="27" t="s">
        <v>37</v>
      </c>
      <c r="M14" s="27" t="s">
        <v>37</v>
      </c>
      <c r="N14" s="27" t="s">
        <v>37</v>
      </c>
      <c r="O14" s="27" t="s">
        <v>37</v>
      </c>
      <c r="P14" s="27" t="s">
        <v>37</v>
      </c>
      <c r="Q14" s="27" t="s">
        <v>38</v>
      </c>
      <c r="R14" s="27" t="s">
        <v>38</v>
      </c>
      <c r="S14" s="27" t="s">
        <v>38</v>
      </c>
      <c r="T14" s="27">
        <v>0</v>
      </c>
      <c r="U14" s="31" t="s">
        <v>39</v>
      </c>
      <c r="V14" s="27">
        <v>27000</v>
      </c>
      <c r="W14" s="27">
        <v>8400</v>
      </c>
      <c r="X14" s="27">
        <v>2772</v>
      </c>
      <c r="Y14" s="27">
        <v>6468</v>
      </c>
      <c r="Z14" s="27">
        <v>44640</v>
      </c>
    </row>
    <row r="15" s="4" customFormat="1" ht="33" customHeight="1" spans="1:26">
      <c r="A15" s="27">
        <v>10</v>
      </c>
      <c r="B15" s="28" t="s">
        <v>65</v>
      </c>
      <c r="C15" s="28" t="s">
        <v>66</v>
      </c>
      <c r="D15" s="38" t="s">
        <v>35</v>
      </c>
      <c r="E15" s="88" t="s">
        <v>67</v>
      </c>
      <c r="F15" s="30">
        <v>6</v>
      </c>
      <c r="G15" s="28">
        <v>27000</v>
      </c>
      <c r="H15" s="28">
        <v>26460</v>
      </c>
      <c r="I15" s="27" t="s">
        <v>37</v>
      </c>
      <c r="J15" s="27" t="s">
        <v>37</v>
      </c>
      <c r="K15" s="27" t="s">
        <v>37</v>
      </c>
      <c r="L15" s="27" t="s">
        <v>37</v>
      </c>
      <c r="M15" s="27" t="s">
        <v>37</v>
      </c>
      <c r="N15" s="27" t="s">
        <v>37</v>
      </c>
      <c r="O15" s="27" t="s">
        <v>37</v>
      </c>
      <c r="P15" s="27" t="s">
        <v>37</v>
      </c>
      <c r="Q15" s="27" t="s">
        <v>38</v>
      </c>
      <c r="R15" s="27" t="s">
        <v>38</v>
      </c>
      <c r="S15" s="27" t="s">
        <v>38</v>
      </c>
      <c r="T15" s="27">
        <v>0</v>
      </c>
      <c r="U15" s="31" t="s">
        <v>39</v>
      </c>
      <c r="V15" s="27">
        <v>27000</v>
      </c>
      <c r="W15" s="27">
        <v>12600</v>
      </c>
      <c r="X15" s="27">
        <v>4158</v>
      </c>
      <c r="Y15" s="27">
        <v>9702</v>
      </c>
      <c r="Z15" s="27">
        <v>53460</v>
      </c>
    </row>
    <row r="16" s="4" customFormat="1" ht="33" customHeight="1" spans="1:26">
      <c r="A16" s="27">
        <v>11</v>
      </c>
      <c r="B16" s="28" t="s">
        <v>68</v>
      </c>
      <c r="C16" s="28" t="s">
        <v>69</v>
      </c>
      <c r="D16" s="38" t="s">
        <v>35</v>
      </c>
      <c r="E16" s="39" t="s">
        <v>70</v>
      </c>
      <c r="F16" s="30">
        <v>6</v>
      </c>
      <c r="G16" s="28">
        <v>27000</v>
      </c>
      <c r="H16" s="28">
        <v>26460</v>
      </c>
      <c r="I16" s="27" t="s">
        <v>37</v>
      </c>
      <c r="J16" s="27" t="s">
        <v>37</v>
      </c>
      <c r="K16" s="27" t="s">
        <v>37</v>
      </c>
      <c r="L16" s="27" t="s">
        <v>37</v>
      </c>
      <c r="M16" s="27" t="s">
        <v>37</v>
      </c>
      <c r="N16" s="27" t="s">
        <v>37</v>
      </c>
      <c r="O16" s="27" t="s">
        <v>37</v>
      </c>
      <c r="P16" s="27" t="s">
        <v>37</v>
      </c>
      <c r="Q16" s="27" t="s">
        <v>38</v>
      </c>
      <c r="R16" s="27" t="s">
        <v>38</v>
      </c>
      <c r="S16" s="27" t="s">
        <v>38</v>
      </c>
      <c r="T16" s="27">
        <v>0</v>
      </c>
      <c r="U16" s="31" t="s">
        <v>39</v>
      </c>
      <c r="V16" s="27">
        <v>27000</v>
      </c>
      <c r="W16" s="27">
        <v>12600</v>
      </c>
      <c r="X16" s="27">
        <v>4158</v>
      </c>
      <c r="Y16" s="27">
        <v>9702</v>
      </c>
      <c r="Z16" s="27">
        <v>53460</v>
      </c>
    </row>
    <row r="17" s="4" customFormat="1" ht="33" customHeight="1" spans="1:26">
      <c r="A17" s="27">
        <v>12</v>
      </c>
      <c r="B17" s="28" t="s">
        <v>71</v>
      </c>
      <c r="C17" s="28" t="s">
        <v>72</v>
      </c>
      <c r="D17" s="38" t="s">
        <v>35</v>
      </c>
      <c r="E17" s="39" t="s">
        <v>73</v>
      </c>
      <c r="F17" s="30">
        <v>5</v>
      </c>
      <c r="G17" s="28">
        <v>81000</v>
      </c>
      <c r="H17" s="28">
        <v>22050</v>
      </c>
      <c r="I17" s="27" t="s">
        <v>37</v>
      </c>
      <c r="J17" s="27" t="s">
        <v>37</v>
      </c>
      <c r="K17" s="27" t="s">
        <v>37</v>
      </c>
      <c r="L17" s="27" t="s">
        <v>37</v>
      </c>
      <c r="M17" s="27" t="s">
        <v>37</v>
      </c>
      <c r="N17" s="27" t="s">
        <v>37</v>
      </c>
      <c r="O17" s="27" t="s">
        <v>37</v>
      </c>
      <c r="P17" s="27" t="s">
        <v>37</v>
      </c>
      <c r="Q17" s="27" t="s">
        <v>38</v>
      </c>
      <c r="R17" s="27" t="s">
        <v>38</v>
      </c>
      <c r="S17" s="27" t="s">
        <v>38</v>
      </c>
      <c r="T17" s="27">
        <v>0</v>
      </c>
      <c r="U17" s="31" t="s">
        <v>39</v>
      </c>
      <c r="V17" s="27">
        <v>81000</v>
      </c>
      <c r="W17" s="27">
        <v>10500</v>
      </c>
      <c r="X17" s="27">
        <v>3465</v>
      </c>
      <c r="Y17" s="27">
        <v>8085</v>
      </c>
      <c r="Z17" s="27">
        <v>103050</v>
      </c>
    </row>
    <row r="18" s="4" customFormat="1" ht="33" customHeight="1" spans="1:26">
      <c r="A18" s="27">
        <v>13</v>
      </c>
      <c r="B18" s="28" t="s">
        <v>74</v>
      </c>
      <c r="C18" s="28" t="s">
        <v>75</v>
      </c>
      <c r="D18" s="38" t="s">
        <v>35</v>
      </c>
      <c r="E18" s="39" t="s">
        <v>76</v>
      </c>
      <c r="F18" s="30">
        <v>9</v>
      </c>
      <c r="G18" s="28">
        <v>60000</v>
      </c>
      <c r="H18" s="28">
        <v>39690</v>
      </c>
      <c r="I18" s="27" t="s">
        <v>37</v>
      </c>
      <c r="J18" s="27" t="s">
        <v>37</v>
      </c>
      <c r="K18" s="27" t="s">
        <v>37</v>
      </c>
      <c r="L18" s="27" t="s">
        <v>37</v>
      </c>
      <c r="M18" s="27" t="s">
        <v>37</v>
      </c>
      <c r="N18" s="27" t="s">
        <v>37</v>
      </c>
      <c r="O18" s="27" t="s">
        <v>37</v>
      </c>
      <c r="P18" s="27" t="s">
        <v>37</v>
      </c>
      <c r="Q18" s="27" t="s">
        <v>38</v>
      </c>
      <c r="R18" s="27" t="s">
        <v>38</v>
      </c>
      <c r="S18" s="27" t="s">
        <v>38</v>
      </c>
      <c r="T18" s="27">
        <v>0</v>
      </c>
      <c r="U18" s="31" t="s">
        <v>39</v>
      </c>
      <c r="V18" s="27">
        <v>60000</v>
      </c>
      <c r="W18" s="27">
        <v>18900</v>
      </c>
      <c r="X18" s="27">
        <v>6237</v>
      </c>
      <c r="Y18" s="27">
        <v>14553</v>
      </c>
      <c r="Z18" s="27">
        <v>99690</v>
      </c>
    </row>
    <row r="19" s="4" customFormat="1" ht="33" customHeight="1" spans="1:26">
      <c r="A19" s="27">
        <v>14</v>
      </c>
      <c r="B19" s="28" t="s">
        <v>77</v>
      </c>
      <c r="C19" s="28" t="s">
        <v>78</v>
      </c>
      <c r="D19" s="40" t="s">
        <v>35</v>
      </c>
      <c r="E19" s="39" t="s">
        <v>79</v>
      </c>
      <c r="F19" s="30">
        <v>6</v>
      </c>
      <c r="G19" s="28">
        <v>55000</v>
      </c>
      <c r="H19" s="28">
        <v>26460</v>
      </c>
      <c r="I19" s="27" t="s">
        <v>37</v>
      </c>
      <c r="J19" s="27" t="s">
        <v>37</v>
      </c>
      <c r="K19" s="27" t="s">
        <v>37</v>
      </c>
      <c r="L19" s="27" t="s">
        <v>37</v>
      </c>
      <c r="M19" s="27" t="s">
        <v>37</v>
      </c>
      <c r="N19" s="27" t="s">
        <v>37</v>
      </c>
      <c r="O19" s="27" t="s">
        <v>37</v>
      </c>
      <c r="P19" s="27" t="s">
        <v>37</v>
      </c>
      <c r="Q19" s="27" t="s">
        <v>38</v>
      </c>
      <c r="R19" s="27" t="s">
        <v>38</v>
      </c>
      <c r="S19" s="27" t="s">
        <v>38</v>
      </c>
      <c r="T19" s="27">
        <v>0</v>
      </c>
      <c r="U19" s="31" t="s">
        <v>39</v>
      </c>
      <c r="V19" s="27">
        <v>55000</v>
      </c>
      <c r="W19" s="27">
        <v>12600</v>
      </c>
      <c r="X19" s="27">
        <v>4158</v>
      </c>
      <c r="Y19" s="27">
        <v>9702</v>
      </c>
      <c r="Z19" s="27">
        <v>81460</v>
      </c>
    </row>
    <row r="20" s="4" customFormat="1" ht="33" customHeight="1" spans="1:26">
      <c r="A20" s="27">
        <v>15</v>
      </c>
      <c r="B20" s="28" t="s">
        <v>80</v>
      </c>
      <c r="C20" s="28" t="s">
        <v>81</v>
      </c>
      <c r="D20" s="38" t="s">
        <v>35</v>
      </c>
      <c r="E20" s="39" t="s">
        <v>82</v>
      </c>
      <c r="F20" s="30">
        <v>9</v>
      </c>
      <c r="G20" s="28">
        <v>81000</v>
      </c>
      <c r="H20" s="28">
        <v>39690</v>
      </c>
      <c r="I20" s="27" t="s">
        <v>37</v>
      </c>
      <c r="J20" s="27" t="s">
        <v>37</v>
      </c>
      <c r="K20" s="27" t="s">
        <v>37</v>
      </c>
      <c r="L20" s="27" t="s">
        <v>37</v>
      </c>
      <c r="M20" s="27" t="s">
        <v>37</v>
      </c>
      <c r="N20" s="27" t="s">
        <v>37</v>
      </c>
      <c r="O20" s="27" t="s">
        <v>37</v>
      </c>
      <c r="P20" s="27" t="s">
        <v>37</v>
      </c>
      <c r="Q20" s="27" t="s">
        <v>38</v>
      </c>
      <c r="R20" s="27" t="s">
        <v>38</v>
      </c>
      <c r="S20" s="27">
        <v>1</v>
      </c>
      <c r="T20" s="41">
        <v>0.0833</v>
      </c>
      <c r="U20" s="31">
        <v>10057.5</v>
      </c>
      <c r="V20" s="27">
        <v>74250</v>
      </c>
      <c r="W20" s="27">
        <v>17325</v>
      </c>
      <c r="X20" s="27">
        <v>5717.25</v>
      </c>
      <c r="Y20" s="27">
        <v>13340.25</v>
      </c>
      <c r="Z20" s="27">
        <v>110632.5</v>
      </c>
    </row>
    <row r="21" s="4" customFormat="1" ht="33" customHeight="1" spans="1:26">
      <c r="A21" s="27">
        <v>16</v>
      </c>
      <c r="B21" s="28" t="s">
        <v>83</v>
      </c>
      <c r="C21" s="28" t="s">
        <v>84</v>
      </c>
      <c r="D21" s="38" t="s">
        <v>35</v>
      </c>
      <c r="E21" s="39" t="s">
        <v>85</v>
      </c>
      <c r="F21" s="30">
        <v>2</v>
      </c>
      <c r="G21" s="28">
        <v>15000</v>
      </c>
      <c r="H21" s="28">
        <v>8820</v>
      </c>
      <c r="I21" s="27" t="s">
        <v>37</v>
      </c>
      <c r="J21" s="27" t="s">
        <v>37</v>
      </c>
      <c r="K21" s="27" t="s">
        <v>37</v>
      </c>
      <c r="L21" s="27" t="s">
        <v>37</v>
      </c>
      <c r="M21" s="27" t="s">
        <v>37</v>
      </c>
      <c r="N21" s="27" t="s">
        <v>37</v>
      </c>
      <c r="O21" s="27" t="s">
        <v>37</v>
      </c>
      <c r="P21" s="27" t="s">
        <v>37</v>
      </c>
      <c r="Q21" s="27" t="s">
        <v>38</v>
      </c>
      <c r="R21" s="27" t="s">
        <v>38</v>
      </c>
      <c r="S21" s="27" t="s">
        <v>38</v>
      </c>
      <c r="T21" s="27">
        <v>0</v>
      </c>
      <c r="U21" s="31" t="s">
        <v>39</v>
      </c>
      <c r="V21" s="27">
        <v>15000</v>
      </c>
      <c r="W21" s="27">
        <v>4200</v>
      </c>
      <c r="X21" s="27">
        <v>1386</v>
      </c>
      <c r="Y21" s="27">
        <v>3234</v>
      </c>
      <c r="Z21" s="27">
        <v>23820</v>
      </c>
    </row>
    <row r="22" s="4" customFormat="1" ht="33" customHeight="1" spans="1:26">
      <c r="A22" s="27">
        <v>17</v>
      </c>
      <c r="B22" s="28" t="s">
        <v>86</v>
      </c>
      <c r="C22" s="28" t="s">
        <v>87</v>
      </c>
      <c r="D22" s="38" t="s">
        <v>35</v>
      </c>
      <c r="E22" s="39" t="s">
        <v>88</v>
      </c>
      <c r="F22" s="30">
        <v>6</v>
      </c>
      <c r="G22" s="28">
        <v>27000</v>
      </c>
      <c r="H22" s="28">
        <v>26460</v>
      </c>
      <c r="I22" s="27" t="s">
        <v>37</v>
      </c>
      <c r="J22" s="27" t="s">
        <v>37</v>
      </c>
      <c r="K22" s="27" t="s">
        <v>37</v>
      </c>
      <c r="L22" s="27" t="s">
        <v>37</v>
      </c>
      <c r="M22" s="27" t="s">
        <v>37</v>
      </c>
      <c r="N22" s="27" t="s">
        <v>37</v>
      </c>
      <c r="O22" s="27" t="s">
        <v>37</v>
      </c>
      <c r="P22" s="27" t="s">
        <v>37</v>
      </c>
      <c r="Q22" s="27" t="s">
        <v>38</v>
      </c>
      <c r="R22" s="27" t="s">
        <v>38</v>
      </c>
      <c r="S22" s="27" t="s">
        <v>38</v>
      </c>
      <c r="T22" s="27">
        <v>0</v>
      </c>
      <c r="U22" s="31" t="s">
        <v>39</v>
      </c>
      <c r="V22" s="27">
        <v>27000</v>
      </c>
      <c r="W22" s="27">
        <v>12600</v>
      </c>
      <c r="X22" s="27">
        <v>4158</v>
      </c>
      <c r="Y22" s="27">
        <v>9702</v>
      </c>
      <c r="Z22" s="27">
        <v>53460</v>
      </c>
    </row>
    <row r="23" s="4" customFormat="1" ht="33" customHeight="1" spans="1:26">
      <c r="A23" s="27">
        <v>18</v>
      </c>
      <c r="B23" s="28" t="s">
        <v>89</v>
      </c>
      <c r="C23" s="28" t="s">
        <v>90</v>
      </c>
      <c r="D23" s="38" t="s">
        <v>35</v>
      </c>
      <c r="E23" s="39" t="s">
        <v>91</v>
      </c>
      <c r="F23" s="30">
        <v>5</v>
      </c>
      <c r="G23" s="28">
        <v>81000</v>
      </c>
      <c r="H23" s="28">
        <v>22050</v>
      </c>
      <c r="I23" s="27" t="s">
        <v>37</v>
      </c>
      <c r="J23" s="27" t="s">
        <v>37</v>
      </c>
      <c r="K23" s="27" t="s">
        <v>37</v>
      </c>
      <c r="L23" s="27" t="s">
        <v>37</v>
      </c>
      <c r="M23" s="27" t="s">
        <v>37</v>
      </c>
      <c r="N23" s="27" t="s">
        <v>37</v>
      </c>
      <c r="O23" s="27" t="s">
        <v>37</v>
      </c>
      <c r="P23" s="27" t="s">
        <v>37</v>
      </c>
      <c r="Q23" s="27" t="s">
        <v>38</v>
      </c>
      <c r="R23" s="27" t="s">
        <v>38</v>
      </c>
      <c r="S23" s="27" t="s">
        <v>38</v>
      </c>
      <c r="T23" s="27">
        <v>0</v>
      </c>
      <c r="U23" s="31" t="s">
        <v>39</v>
      </c>
      <c r="V23" s="27">
        <v>81000</v>
      </c>
      <c r="W23" s="27">
        <v>10500</v>
      </c>
      <c r="X23" s="27">
        <v>3465</v>
      </c>
      <c r="Y23" s="27">
        <v>8085</v>
      </c>
      <c r="Z23" s="27">
        <v>103050</v>
      </c>
    </row>
    <row r="24" s="4" customFormat="1" ht="33" customHeight="1" spans="1:26">
      <c r="A24" s="27">
        <v>19</v>
      </c>
      <c r="B24" s="28" t="s">
        <v>92</v>
      </c>
      <c r="C24" s="28" t="s">
        <v>93</v>
      </c>
      <c r="D24" s="38" t="s">
        <v>35</v>
      </c>
      <c r="E24" s="39" t="s">
        <v>94</v>
      </c>
      <c r="F24" s="30">
        <v>5</v>
      </c>
      <c r="G24" s="28">
        <v>81000</v>
      </c>
      <c r="H24" s="28">
        <v>22050</v>
      </c>
      <c r="I24" s="27" t="s">
        <v>37</v>
      </c>
      <c r="J24" s="27" t="s">
        <v>37</v>
      </c>
      <c r="K24" s="27" t="s">
        <v>37</v>
      </c>
      <c r="L24" s="27" t="s">
        <v>37</v>
      </c>
      <c r="M24" s="27" t="s">
        <v>37</v>
      </c>
      <c r="N24" s="27" t="s">
        <v>37</v>
      </c>
      <c r="O24" s="27" t="s">
        <v>37</v>
      </c>
      <c r="P24" s="27" t="s">
        <v>37</v>
      </c>
      <c r="Q24" s="27" t="s">
        <v>38</v>
      </c>
      <c r="R24" s="27" t="s">
        <v>38</v>
      </c>
      <c r="S24" s="27" t="s">
        <v>38</v>
      </c>
      <c r="T24" s="27">
        <v>0</v>
      </c>
      <c r="U24" s="31" t="s">
        <v>39</v>
      </c>
      <c r="V24" s="27">
        <v>81000</v>
      </c>
      <c r="W24" s="27">
        <v>10500</v>
      </c>
      <c r="X24" s="27">
        <v>3465</v>
      </c>
      <c r="Y24" s="27">
        <v>8085</v>
      </c>
      <c r="Z24" s="27">
        <v>103050</v>
      </c>
    </row>
    <row r="25" s="4" customFormat="1" ht="33" customHeight="1" spans="1:26">
      <c r="A25" s="27">
        <v>20</v>
      </c>
      <c r="B25" s="28" t="s">
        <v>95</v>
      </c>
      <c r="C25" s="28" t="s">
        <v>96</v>
      </c>
      <c r="D25" s="38" t="s">
        <v>97</v>
      </c>
      <c r="E25" s="39" t="s">
        <v>98</v>
      </c>
      <c r="F25" s="30">
        <v>4</v>
      </c>
      <c r="G25" s="28">
        <v>60000</v>
      </c>
      <c r="H25" s="28">
        <v>17640</v>
      </c>
      <c r="I25" s="27" t="s">
        <v>37</v>
      </c>
      <c r="J25" s="27" t="s">
        <v>37</v>
      </c>
      <c r="K25" s="27" t="s">
        <v>37</v>
      </c>
      <c r="L25" s="27" t="s">
        <v>37</v>
      </c>
      <c r="M25" s="27" t="s">
        <v>37</v>
      </c>
      <c r="N25" s="27" t="s">
        <v>37</v>
      </c>
      <c r="O25" s="27" t="s">
        <v>37</v>
      </c>
      <c r="P25" s="27" t="s">
        <v>37</v>
      </c>
      <c r="Q25" s="27" t="s">
        <v>38</v>
      </c>
      <c r="R25" s="27" t="s">
        <v>38</v>
      </c>
      <c r="S25" s="27" t="s">
        <v>38</v>
      </c>
      <c r="T25" s="27">
        <v>0</v>
      </c>
      <c r="U25" s="31" t="s">
        <v>39</v>
      </c>
      <c r="V25" s="27">
        <v>60000</v>
      </c>
      <c r="W25" s="27">
        <v>8400</v>
      </c>
      <c r="X25" s="27">
        <v>2772</v>
      </c>
      <c r="Y25" s="27">
        <v>6468</v>
      </c>
      <c r="Z25" s="27">
        <v>77640</v>
      </c>
    </row>
    <row r="26" s="4" customFormat="1" ht="33" customHeight="1" spans="1:26">
      <c r="A26" s="27">
        <v>21</v>
      </c>
      <c r="B26" s="28" t="s">
        <v>99</v>
      </c>
      <c r="C26" s="28" t="s">
        <v>100</v>
      </c>
      <c r="D26" s="38" t="s">
        <v>35</v>
      </c>
      <c r="E26" s="88" t="s">
        <v>101</v>
      </c>
      <c r="F26" s="30">
        <v>6</v>
      </c>
      <c r="G26" s="28">
        <v>27000</v>
      </c>
      <c r="H26" s="28">
        <v>26460</v>
      </c>
      <c r="I26" s="27" t="s">
        <v>37</v>
      </c>
      <c r="J26" s="27" t="s">
        <v>37</v>
      </c>
      <c r="K26" s="27" t="s">
        <v>37</v>
      </c>
      <c r="L26" s="27" t="s">
        <v>37</v>
      </c>
      <c r="M26" s="27" t="s">
        <v>37</v>
      </c>
      <c r="N26" s="27" t="s">
        <v>37</v>
      </c>
      <c r="O26" s="27" t="s">
        <v>37</v>
      </c>
      <c r="P26" s="27" t="s">
        <v>37</v>
      </c>
      <c r="Q26" s="27" t="s">
        <v>38</v>
      </c>
      <c r="R26" s="27" t="s">
        <v>38</v>
      </c>
      <c r="S26" s="27" t="s">
        <v>38</v>
      </c>
      <c r="T26" s="27">
        <v>0</v>
      </c>
      <c r="U26" s="31" t="s">
        <v>39</v>
      </c>
      <c r="V26" s="27">
        <v>27000</v>
      </c>
      <c r="W26" s="27">
        <v>12600</v>
      </c>
      <c r="X26" s="27">
        <v>4158</v>
      </c>
      <c r="Y26" s="27">
        <v>9702</v>
      </c>
      <c r="Z26" s="27">
        <v>53460</v>
      </c>
    </row>
    <row r="27" s="4" customFormat="1" ht="33" customHeight="1" spans="1:26">
      <c r="A27" s="27">
        <v>22</v>
      </c>
      <c r="B27" s="28" t="s">
        <v>102</v>
      </c>
      <c r="C27" s="28" t="s">
        <v>103</v>
      </c>
      <c r="D27" s="38" t="s">
        <v>35</v>
      </c>
      <c r="E27" s="39" t="s">
        <v>104</v>
      </c>
      <c r="F27" s="30">
        <v>2</v>
      </c>
      <c r="G27" s="28">
        <v>15000</v>
      </c>
      <c r="H27" s="28">
        <v>8820</v>
      </c>
      <c r="I27" s="27" t="s">
        <v>37</v>
      </c>
      <c r="J27" s="27" t="s">
        <v>37</v>
      </c>
      <c r="K27" s="27" t="s">
        <v>37</v>
      </c>
      <c r="L27" s="27" t="s">
        <v>37</v>
      </c>
      <c r="M27" s="27" t="s">
        <v>37</v>
      </c>
      <c r="N27" s="27" t="s">
        <v>37</v>
      </c>
      <c r="O27" s="27" t="s">
        <v>37</v>
      </c>
      <c r="P27" s="27" t="s">
        <v>37</v>
      </c>
      <c r="Q27" s="27" t="s">
        <v>38</v>
      </c>
      <c r="R27" s="27" t="s">
        <v>38</v>
      </c>
      <c r="S27" s="27" t="s">
        <v>38</v>
      </c>
      <c r="T27" s="27">
        <v>0</v>
      </c>
      <c r="U27" s="31" t="s">
        <v>39</v>
      </c>
      <c r="V27" s="27">
        <v>15000</v>
      </c>
      <c r="W27" s="27">
        <v>4200</v>
      </c>
      <c r="X27" s="27">
        <v>1386</v>
      </c>
      <c r="Y27" s="27">
        <v>3234</v>
      </c>
      <c r="Z27" s="27">
        <v>23820</v>
      </c>
    </row>
    <row r="28" s="4" customFormat="1" ht="33" customHeight="1" spans="1:26">
      <c r="A28" s="27">
        <v>23</v>
      </c>
      <c r="B28" s="28" t="s">
        <v>105</v>
      </c>
      <c r="C28" s="28" t="s">
        <v>106</v>
      </c>
      <c r="D28" s="38" t="s">
        <v>35</v>
      </c>
      <c r="E28" s="89" t="s">
        <v>107</v>
      </c>
      <c r="F28" s="30">
        <v>6</v>
      </c>
      <c r="G28" s="28">
        <v>27000</v>
      </c>
      <c r="H28" s="28">
        <v>26460</v>
      </c>
      <c r="I28" s="27" t="s">
        <v>37</v>
      </c>
      <c r="J28" s="27" t="s">
        <v>37</v>
      </c>
      <c r="K28" s="27" t="s">
        <v>37</v>
      </c>
      <c r="L28" s="27" t="s">
        <v>37</v>
      </c>
      <c r="M28" s="27" t="s">
        <v>37</v>
      </c>
      <c r="N28" s="27" t="s">
        <v>37</v>
      </c>
      <c r="O28" s="27" t="s">
        <v>37</v>
      </c>
      <c r="P28" s="27" t="s">
        <v>37</v>
      </c>
      <c r="Q28" s="27" t="s">
        <v>38</v>
      </c>
      <c r="R28" s="27" t="s">
        <v>38</v>
      </c>
      <c r="S28" s="27" t="s">
        <v>38</v>
      </c>
      <c r="T28" s="27">
        <v>0</v>
      </c>
      <c r="U28" s="31" t="s">
        <v>39</v>
      </c>
      <c r="V28" s="27">
        <v>27000</v>
      </c>
      <c r="W28" s="27">
        <v>12600</v>
      </c>
      <c r="X28" s="27">
        <v>4158</v>
      </c>
      <c r="Y28" s="27">
        <v>9702</v>
      </c>
      <c r="Z28" s="27">
        <v>53460</v>
      </c>
    </row>
    <row r="29" s="4" customFormat="1" ht="33" customHeight="1" spans="1:26">
      <c r="A29" s="27">
        <v>24</v>
      </c>
      <c r="B29" s="28" t="s">
        <v>108</v>
      </c>
      <c r="C29" s="28" t="s">
        <v>109</v>
      </c>
      <c r="D29" s="38" t="s">
        <v>110</v>
      </c>
      <c r="E29" s="39" t="s">
        <v>111</v>
      </c>
      <c r="F29" s="30">
        <v>9</v>
      </c>
      <c r="G29" s="28">
        <v>81000</v>
      </c>
      <c r="H29" s="28">
        <v>39690</v>
      </c>
      <c r="I29" s="27" t="s">
        <v>37</v>
      </c>
      <c r="J29" s="27" t="s">
        <v>37</v>
      </c>
      <c r="K29" s="27" t="s">
        <v>37</v>
      </c>
      <c r="L29" s="27" t="s">
        <v>37</v>
      </c>
      <c r="M29" s="27" t="s">
        <v>37</v>
      </c>
      <c r="N29" s="27" t="s">
        <v>37</v>
      </c>
      <c r="O29" s="27" t="s">
        <v>37</v>
      </c>
      <c r="P29" s="27" t="s">
        <v>37</v>
      </c>
      <c r="Q29" s="27" t="s">
        <v>38</v>
      </c>
      <c r="R29" s="27" t="s">
        <v>38</v>
      </c>
      <c r="S29" s="27">
        <v>4</v>
      </c>
      <c r="T29" s="41">
        <v>0.3333</v>
      </c>
      <c r="U29" s="31">
        <v>40230</v>
      </c>
      <c r="V29" s="27">
        <v>54000</v>
      </c>
      <c r="W29" s="27">
        <v>12600</v>
      </c>
      <c r="X29" s="27">
        <v>4158</v>
      </c>
      <c r="Y29" s="27">
        <v>9702</v>
      </c>
      <c r="Z29" s="27">
        <v>80460</v>
      </c>
    </row>
    <row r="30" s="4" customFormat="1" ht="33" customHeight="1" spans="1:26">
      <c r="A30" s="27">
        <v>25</v>
      </c>
      <c r="B30" s="28" t="s">
        <v>112</v>
      </c>
      <c r="C30" s="28" t="s">
        <v>113</v>
      </c>
      <c r="D30" s="38" t="s">
        <v>35</v>
      </c>
      <c r="E30" s="39" t="s">
        <v>114</v>
      </c>
      <c r="F30" s="30">
        <v>2</v>
      </c>
      <c r="G30" s="28">
        <v>15000</v>
      </c>
      <c r="H30" s="28">
        <v>8820</v>
      </c>
      <c r="I30" s="27" t="s">
        <v>37</v>
      </c>
      <c r="J30" s="27" t="s">
        <v>37</v>
      </c>
      <c r="K30" s="27" t="s">
        <v>37</v>
      </c>
      <c r="L30" s="27" t="s">
        <v>37</v>
      </c>
      <c r="M30" s="27" t="s">
        <v>37</v>
      </c>
      <c r="N30" s="27" t="s">
        <v>37</v>
      </c>
      <c r="O30" s="27" t="s">
        <v>37</v>
      </c>
      <c r="P30" s="27" t="s">
        <v>37</v>
      </c>
      <c r="Q30" s="27" t="s">
        <v>38</v>
      </c>
      <c r="R30" s="27" t="s">
        <v>38</v>
      </c>
      <c r="S30" s="27" t="s">
        <v>38</v>
      </c>
      <c r="T30" s="27">
        <v>0</v>
      </c>
      <c r="U30" s="31" t="s">
        <v>39</v>
      </c>
      <c r="V30" s="27">
        <v>15000</v>
      </c>
      <c r="W30" s="27">
        <v>4200</v>
      </c>
      <c r="X30" s="27">
        <v>1386</v>
      </c>
      <c r="Y30" s="27">
        <v>3234</v>
      </c>
      <c r="Z30" s="27">
        <v>23820</v>
      </c>
    </row>
    <row r="31" s="4" customFormat="1" ht="33" customHeight="1" spans="1:26">
      <c r="A31" s="27">
        <v>26</v>
      </c>
      <c r="B31" s="28" t="s">
        <v>115</v>
      </c>
      <c r="C31" s="28" t="s">
        <v>116</v>
      </c>
      <c r="D31" s="38" t="s">
        <v>35</v>
      </c>
      <c r="E31" s="39" t="s">
        <v>117</v>
      </c>
      <c r="F31" s="30">
        <v>6</v>
      </c>
      <c r="G31" s="28">
        <v>27000</v>
      </c>
      <c r="H31" s="28">
        <v>26460</v>
      </c>
      <c r="I31" s="27" t="s">
        <v>37</v>
      </c>
      <c r="J31" s="27" t="s">
        <v>37</v>
      </c>
      <c r="K31" s="27" t="s">
        <v>37</v>
      </c>
      <c r="L31" s="27" t="s">
        <v>37</v>
      </c>
      <c r="M31" s="27" t="s">
        <v>37</v>
      </c>
      <c r="N31" s="27" t="s">
        <v>37</v>
      </c>
      <c r="O31" s="27" t="s">
        <v>37</v>
      </c>
      <c r="P31" s="27" t="s">
        <v>37</v>
      </c>
      <c r="Q31" s="27" t="s">
        <v>38</v>
      </c>
      <c r="R31" s="27" t="s">
        <v>38</v>
      </c>
      <c r="S31" s="27" t="s">
        <v>38</v>
      </c>
      <c r="T31" s="27">
        <v>0</v>
      </c>
      <c r="U31" s="31" t="s">
        <v>39</v>
      </c>
      <c r="V31" s="27">
        <v>27000</v>
      </c>
      <c r="W31" s="27">
        <v>12600</v>
      </c>
      <c r="X31" s="27">
        <v>4158</v>
      </c>
      <c r="Y31" s="27">
        <v>9702</v>
      </c>
      <c r="Z31" s="27">
        <v>53460</v>
      </c>
    </row>
    <row r="32" s="4" customFormat="1" ht="33" customHeight="1" spans="1:26">
      <c r="A32" s="27">
        <v>27</v>
      </c>
      <c r="B32" s="28" t="s">
        <v>118</v>
      </c>
      <c r="C32" s="28" t="s">
        <v>119</v>
      </c>
      <c r="D32" s="38" t="s">
        <v>35</v>
      </c>
      <c r="E32" s="42" t="s">
        <v>120</v>
      </c>
      <c r="F32" s="30">
        <v>2</v>
      </c>
      <c r="G32" s="28">
        <v>15000</v>
      </c>
      <c r="H32" s="28">
        <v>8820</v>
      </c>
      <c r="I32" s="27" t="s">
        <v>37</v>
      </c>
      <c r="J32" s="27" t="s">
        <v>37</v>
      </c>
      <c r="K32" s="27" t="s">
        <v>37</v>
      </c>
      <c r="L32" s="27" t="s">
        <v>37</v>
      </c>
      <c r="M32" s="27" t="s">
        <v>37</v>
      </c>
      <c r="N32" s="27" t="s">
        <v>37</v>
      </c>
      <c r="O32" s="27" t="s">
        <v>37</v>
      </c>
      <c r="P32" s="27" t="s">
        <v>37</v>
      </c>
      <c r="Q32" s="27" t="s">
        <v>38</v>
      </c>
      <c r="R32" s="27" t="s">
        <v>38</v>
      </c>
      <c r="S32" s="27" t="s">
        <v>38</v>
      </c>
      <c r="T32" s="27">
        <v>0</v>
      </c>
      <c r="U32" s="31" t="s">
        <v>39</v>
      </c>
      <c r="V32" s="27">
        <v>15000</v>
      </c>
      <c r="W32" s="27">
        <v>4200</v>
      </c>
      <c r="X32" s="27">
        <v>1386</v>
      </c>
      <c r="Y32" s="27">
        <v>3234</v>
      </c>
      <c r="Z32" s="27">
        <v>23820</v>
      </c>
    </row>
    <row r="33" s="4" customFormat="1" ht="33" customHeight="1" spans="1:26">
      <c r="A33" s="27">
        <v>28</v>
      </c>
      <c r="B33" s="28" t="s">
        <v>121</v>
      </c>
      <c r="C33" s="28" t="s">
        <v>122</v>
      </c>
      <c r="D33" s="40" t="s">
        <v>35</v>
      </c>
      <c r="E33" s="39" t="s">
        <v>123</v>
      </c>
      <c r="F33" s="30">
        <v>3</v>
      </c>
      <c r="G33" s="28">
        <v>27000</v>
      </c>
      <c r="H33" s="28">
        <v>13230</v>
      </c>
      <c r="I33" s="27" t="s">
        <v>37</v>
      </c>
      <c r="J33" s="27" t="s">
        <v>37</v>
      </c>
      <c r="K33" s="27" t="s">
        <v>37</v>
      </c>
      <c r="L33" s="27" t="s">
        <v>37</v>
      </c>
      <c r="M33" s="27" t="s">
        <v>37</v>
      </c>
      <c r="N33" s="27" t="s">
        <v>37</v>
      </c>
      <c r="O33" s="27" t="s">
        <v>37</v>
      </c>
      <c r="P33" s="27" t="s">
        <v>37</v>
      </c>
      <c r="Q33" s="27" t="s">
        <v>38</v>
      </c>
      <c r="R33" s="27" t="s">
        <v>38</v>
      </c>
      <c r="S33" s="27" t="s">
        <v>38</v>
      </c>
      <c r="T33" s="27">
        <v>0</v>
      </c>
      <c r="U33" s="31" t="s">
        <v>39</v>
      </c>
      <c r="V33" s="27">
        <v>27000</v>
      </c>
      <c r="W33" s="27">
        <v>6300</v>
      </c>
      <c r="X33" s="27">
        <v>2079</v>
      </c>
      <c r="Y33" s="27">
        <v>4851</v>
      </c>
      <c r="Z33" s="27">
        <v>40230</v>
      </c>
    </row>
    <row r="34" s="4" customFormat="1" ht="33" customHeight="1" spans="1:26">
      <c r="A34" s="27">
        <v>29</v>
      </c>
      <c r="B34" s="28" t="s">
        <v>124</v>
      </c>
      <c r="C34" s="28" t="s">
        <v>125</v>
      </c>
      <c r="D34" s="38" t="s">
        <v>35</v>
      </c>
      <c r="E34" s="39" t="s">
        <v>126</v>
      </c>
      <c r="F34" s="30">
        <v>2</v>
      </c>
      <c r="G34" s="28">
        <v>15000</v>
      </c>
      <c r="H34" s="28">
        <v>8820</v>
      </c>
      <c r="I34" s="27" t="s">
        <v>37</v>
      </c>
      <c r="J34" s="27" t="s">
        <v>37</v>
      </c>
      <c r="K34" s="27" t="s">
        <v>37</v>
      </c>
      <c r="L34" s="27" t="s">
        <v>37</v>
      </c>
      <c r="M34" s="27" t="s">
        <v>37</v>
      </c>
      <c r="N34" s="27" t="s">
        <v>37</v>
      </c>
      <c r="O34" s="27" t="s">
        <v>37</v>
      </c>
      <c r="P34" s="27" t="s">
        <v>37</v>
      </c>
      <c r="Q34" s="27" t="s">
        <v>38</v>
      </c>
      <c r="R34" s="27" t="s">
        <v>38</v>
      </c>
      <c r="S34" s="27" t="s">
        <v>38</v>
      </c>
      <c r="T34" s="27">
        <v>0</v>
      </c>
      <c r="U34" s="31" t="s">
        <v>39</v>
      </c>
      <c r="V34" s="27">
        <v>15000</v>
      </c>
      <c r="W34" s="27">
        <v>4200</v>
      </c>
      <c r="X34" s="27">
        <v>1386</v>
      </c>
      <c r="Y34" s="27">
        <v>3234</v>
      </c>
      <c r="Z34" s="27">
        <v>23820</v>
      </c>
    </row>
    <row r="35" s="4" customFormat="1" ht="33" customHeight="1" spans="1:26">
      <c r="A35" s="27">
        <v>30</v>
      </c>
      <c r="B35" s="28" t="s">
        <v>127</v>
      </c>
      <c r="C35" s="28" t="s">
        <v>128</v>
      </c>
      <c r="D35" s="38" t="s">
        <v>35</v>
      </c>
      <c r="E35" s="39" t="s">
        <v>129</v>
      </c>
      <c r="F35" s="30">
        <v>2</v>
      </c>
      <c r="G35" s="28">
        <v>9000</v>
      </c>
      <c r="H35" s="28">
        <v>8820</v>
      </c>
      <c r="I35" s="27" t="s">
        <v>37</v>
      </c>
      <c r="J35" s="27" t="s">
        <v>37</v>
      </c>
      <c r="K35" s="27" t="s">
        <v>37</v>
      </c>
      <c r="L35" s="27" t="s">
        <v>37</v>
      </c>
      <c r="M35" s="27" t="s">
        <v>37</v>
      </c>
      <c r="N35" s="27" t="s">
        <v>37</v>
      </c>
      <c r="O35" s="27" t="s">
        <v>37</v>
      </c>
      <c r="P35" s="27" t="s">
        <v>37</v>
      </c>
      <c r="Q35" s="27" t="s">
        <v>38</v>
      </c>
      <c r="R35" s="27" t="s">
        <v>38</v>
      </c>
      <c r="S35" s="27" t="s">
        <v>38</v>
      </c>
      <c r="T35" s="27">
        <v>0</v>
      </c>
      <c r="U35" s="31" t="s">
        <v>39</v>
      </c>
      <c r="V35" s="27">
        <v>9000</v>
      </c>
      <c r="W35" s="27">
        <v>4200</v>
      </c>
      <c r="X35" s="27">
        <v>1386</v>
      </c>
      <c r="Y35" s="27">
        <v>3234</v>
      </c>
      <c r="Z35" s="27">
        <v>17820</v>
      </c>
    </row>
    <row r="36" s="4" customFormat="1" ht="33" customHeight="1" spans="1:26">
      <c r="A36" s="27">
        <v>31</v>
      </c>
      <c r="B36" s="28" t="s">
        <v>130</v>
      </c>
      <c r="C36" s="28" t="s">
        <v>131</v>
      </c>
      <c r="D36" s="38" t="s">
        <v>35</v>
      </c>
      <c r="E36" s="42" t="s">
        <v>132</v>
      </c>
      <c r="F36" s="30">
        <v>9</v>
      </c>
      <c r="G36" s="28">
        <v>60000</v>
      </c>
      <c r="H36" s="28">
        <v>39690</v>
      </c>
      <c r="I36" s="27" t="s">
        <v>37</v>
      </c>
      <c r="J36" s="27" t="s">
        <v>37</v>
      </c>
      <c r="K36" s="27" t="s">
        <v>37</v>
      </c>
      <c r="L36" s="27" t="s">
        <v>37</v>
      </c>
      <c r="M36" s="27" t="s">
        <v>37</v>
      </c>
      <c r="N36" s="27" t="s">
        <v>37</v>
      </c>
      <c r="O36" s="27" t="s">
        <v>37</v>
      </c>
      <c r="P36" s="27" t="s">
        <v>37</v>
      </c>
      <c r="Q36" s="27" t="s">
        <v>38</v>
      </c>
      <c r="R36" s="27" t="s">
        <v>38</v>
      </c>
      <c r="S36" s="27" t="s">
        <v>38</v>
      </c>
      <c r="T36" s="27">
        <v>0</v>
      </c>
      <c r="U36" s="31" t="s">
        <v>39</v>
      </c>
      <c r="V36" s="27">
        <v>60000</v>
      </c>
      <c r="W36" s="27">
        <v>18900</v>
      </c>
      <c r="X36" s="27">
        <v>6237</v>
      </c>
      <c r="Y36" s="27">
        <v>14553</v>
      </c>
      <c r="Z36" s="27">
        <v>99690</v>
      </c>
    </row>
    <row r="37" s="4" customFormat="1" ht="33" customHeight="1" spans="1:26">
      <c r="A37" s="27">
        <v>32</v>
      </c>
      <c r="B37" s="28" t="s">
        <v>133</v>
      </c>
      <c r="C37" s="28" t="s">
        <v>134</v>
      </c>
      <c r="D37" s="38" t="s">
        <v>35</v>
      </c>
      <c r="E37" s="88" t="s">
        <v>135</v>
      </c>
      <c r="F37" s="30">
        <v>9</v>
      </c>
      <c r="G37" s="28">
        <v>60000</v>
      </c>
      <c r="H37" s="28">
        <v>39690</v>
      </c>
      <c r="I37" s="27" t="s">
        <v>37</v>
      </c>
      <c r="J37" s="27" t="s">
        <v>37</v>
      </c>
      <c r="K37" s="27" t="s">
        <v>37</v>
      </c>
      <c r="L37" s="27" t="s">
        <v>37</v>
      </c>
      <c r="M37" s="27" t="s">
        <v>37</v>
      </c>
      <c r="N37" s="27" t="s">
        <v>37</v>
      </c>
      <c r="O37" s="27" t="s">
        <v>37</v>
      </c>
      <c r="P37" s="27" t="s">
        <v>37</v>
      </c>
      <c r="Q37" s="27" t="s">
        <v>38</v>
      </c>
      <c r="R37" s="27" t="s">
        <v>38</v>
      </c>
      <c r="S37" s="27" t="s">
        <v>38</v>
      </c>
      <c r="T37" s="27">
        <v>0</v>
      </c>
      <c r="U37" s="31" t="s">
        <v>39</v>
      </c>
      <c r="V37" s="27">
        <v>60000</v>
      </c>
      <c r="W37" s="27">
        <v>18900</v>
      </c>
      <c r="X37" s="27">
        <v>6237</v>
      </c>
      <c r="Y37" s="27">
        <v>14553</v>
      </c>
      <c r="Z37" s="27">
        <v>99690</v>
      </c>
    </row>
    <row r="38" s="4" customFormat="1" ht="33" customHeight="1" spans="1:26">
      <c r="A38" s="27">
        <v>33</v>
      </c>
      <c r="B38" s="28" t="s">
        <v>136</v>
      </c>
      <c r="C38" s="28" t="s">
        <v>137</v>
      </c>
      <c r="D38" s="38" t="s">
        <v>35</v>
      </c>
      <c r="E38" s="89" t="s">
        <v>138</v>
      </c>
      <c r="F38" s="30">
        <v>5</v>
      </c>
      <c r="G38" s="28">
        <v>81000</v>
      </c>
      <c r="H38" s="28">
        <v>22050</v>
      </c>
      <c r="I38" s="27" t="s">
        <v>37</v>
      </c>
      <c r="J38" s="27" t="s">
        <v>37</v>
      </c>
      <c r="K38" s="27" t="s">
        <v>37</v>
      </c>
      <c r="L38" s="27" t="s">
        <v>37</v>
      </c>
      <c r="M38" s="27" t="s">
        <v>37</v>
      </c>
      <c r="N38" s="27" t="s">
        <v>37</v>
      </c>
      <c r="O38" s="27" t="s">
        <v>37</v>
      </c>
      <c r="P38" s="27" t="s">
        <v>37</v>
      </c>
      <c r="Q38" s="27" t="s">
        <v>38</v>
      </c>
      <c r="R38" s="27" t="s">
        <v>38</v>
      </c>
      <c r="S38" s="27" t="s">
        <v>38</v>
      </c>
      <c r="T38" s="27">
        <v>0</v>
      </c>
      <c r="U38" s="31" t="s">
        <v>39</v>
      </c>
      <c r="V38" s="27">
        <v>81000</v>
      </c>
      <c r="W38" s="27">
        <v>10500</v>
      </c>
      <c r="X38" s="27">
        <v>3465</v>
      </c>
      <c r="Y38" s="27">
        <v>8085</v>
      </c>
      <c r="Z38" s="27">
        <v>103050</v>
      </c>
    </row>
    <row r="39" s="4" customFormat="1" ht="33" customHeight="1" spans="1:26">
      <c r="A39" s="27">
        <v>34</v>
      </c>
      <c r="B39" s="28" t="s">
        <v>139</v>
      </c>
      <c r="C39" s="28" t="s">
        <v>140</v>
      </c>
      <c r="D39" s="40" t="s">
        <v>35</v>
      </c>
      <c r="E39" s="39" t="s">
        <v>141</v>
      </c>
      <c r="F39" s="30">
        <v>2</v>
      </c>
      <c r="G39" s="28">
        <v>9000</v>
      </c>
      <c r="H39" s="28">
        <v>8820</v>
      </c>
      <c r="I39" s="27" t="s">
        <v>37</v>
      </c>
      <c r="J39" s="27" t="s">
        <v>37</v>
      </c>
      <c r="K39" s="27" t="s">
        <v>37</v>
      </c>
      <c r="L39" s="27" t="s">
        <v>37</v>
      </c>
      <c r="M39" s="27" t="s">
        <v>37</v>
      </c>
      <c r="N39" s="27" t="s">
        <v>37</v>
      </c>
      <c r="O39" s="27" t="s">
        <v>37</v>
      </c>
      <c r="P39" s="27" t="s">
        <v>37</v>
      </c>
      <c r="Q39" s="27" t="s">
        <v>38</v>
      </c>
      <c r="R39" s="27" t="s">
        <v>38</v>
      </c>
      <c r="S39" s="27" t="s">
        <v>38</v>
      </c>
      <c r="T39" s="27">
        <v>0</v>
      </c>
      <c r="U39" s="31" t="s">
        <v>39</v>
      </c>
      <c r="V39" s="27">
        <v>9000</v>
      </c>
      <c r="W39" s="27">
        <v>4200</v>
      </c>
      <c r="X39" s="27">
        <v>1386</v>
      </c>
      <c r="Y39" s="27">
        <v>3234</v>
      </c>
      <c r="Z39" s="27">
        <v>17820</v>
      </c>
    </row>
    <row r="40" s="4" customFormat="1" ht="33" customHeight="1" spans="1:26">
      <c r="A40" s="27">
        <v>35</v>
      </c>
      <c r="B40" s="28" t="s">
        <v>142</v>
      </c>
      <c r="C40" s="28" t="s">
        <v>143</v>
      </c>
      <c r="D40" s="38" t="s">
        <v>35</v>
      </c>
      <c r="E40" s="89" t="s">
        <v>144</v>
      </c>
      <c r="F40" s="30">
        <v>9</v>
      </c>
      <c r="G40" s="28">
        <v>60000</v>
      </c>
      <c r="H40" s="28">
        <v>39690</v>
      </c>
      <c r="I40" s="27" t="s">
        <v>37</v>
      </c>
      <c r="J40" s="27" t="s">
        <v>37</v>
      </c>
      <c r="K40" s="27" t="s">
        <v>37</v>
      </c>
      <c r="L40" s="27" t="s">
        <v>37</v>
      </c>
      <c r="M40" s="27" t="s">
        <v>37</v>
      </c>
      <c r="N40" s="27" t="s">
        <v>37</v>
      </c>
      <c r="O40" s="27" t="s">
        <v>37</v>
      </c>
      <c r="P40" s="27" t="s">
        <v>37</v>
      </c>
      <c r="Q40" s="27" t="s">
        <v>38</v>
      </c>
      <c r="R40" s="27" t="s">
        <v>38</v>
      </c>
      <c r="S40" s="27" t="s">
        <v>38</v>
      </c>
      <c r="T40" s="27">
        <v>0</v>
      </c>
      <c r="U40" s="31" t="s">
        <v>39</v>
      </c>
      <c r="V40" s="27">
        <v>60000</v>
      </c>
      <c r="W40" s="27">
        <v>18900</v>
      </c>
      <c r="X40" s="27">
        <v>6237</v>
      </c>
      <c r="Y40" s="27">
        <v>14553</v>
      </c>
      <c r="Z40" s="27">
        <v>99690</v>
      </c>
    </row>
    <row r="41" s="4" customFormat="1" ht="33" customHeight="1" spans="1:26">
      <c r="A41" s="27">
        <v>36</v>
      </c>
      <c r="B41" s="28" t="s">
        <v>145</v>
      </c>
      <c r="C41" s="28" t="s">
        <v>146</v>
      </c>
      <c r="D41" s="38" t="s">
        <v>35</v>
      </c>
      <c r="E41" s="89" t="s">
        <v>147</v>
      </c>
      <c r="F41" s="30">
        <v>2</v>
      </c>
      <c r="G41" s="28">
        <v>9000</v>
      </c>
      <c r="H41" s="28">
        <v>8820</v>
      </c>
      <c r="I41" s="27" t="s">
        <v>37</v>
      </c>
      <c r="J41" s="27" t="s">
        <v>37</v>
      </c>
      <c r="K41" s="27" t="s">
        <v>37</v>
      </c>
      <c r="L41" s="27" t="s">
        <v>37</v>
      </c>
      <c r="M41" s="27" t="s">
        <v>37</v>
      </c>
      <c r="N41" s="27" t="s">
        <v>37</v>
      </c>
      <c r="O41" s="27" t="s">
        <v>37</v>
      </c>
      <c r="P41" s="27" t="s">
        <v>37</v>
      </c>
      <c r="Q41" s="27" t="s">
        <v>38</v>
      </c>
      <c r="R41" s="27" t="s">
        <v>38</v>
      </c>
      <c r="S41" s="27" t="s">
        <v>38</v>
      </c>
      <c r="T41" s="27">
        <v>0</v>
      </c>
      <c r="U41" s="31" t="s">
        <v>39</v>
      </c>
      <c r="V41" s="27">
        <v>9000</v>
      </c>
      <c r="W41" s="27">
        <v>4200</v>
      </c>
      <c r="X41" s="27">
        <v>1386</v>
      </c>
      <c r="Y41" s="27">
        <v>3234</v>
      </c>
      <c r="Z41" s="27">
        <v>17820</v>
      </c>
    </row>
    <row r="42" s="4" customFormat="1" ht="33" customHeight="1" spans="1:26">
      <c r="A42" s="27">
        <v>37</v>
      </c>
      <c r="B42" s="28" t="s">
        <v>148</v>
      </c>
      <c r="C42" s="28" t="s">
        <v>149</v>
      </c>
      <c r="D42" s="38" t="s">
        <v>150</v>
      </c>
      <c r="E42" s="89" t="s">
        <v>151</v>
      </c>
      <c r="F42" s="30">
        <v>9</v>
      </c>
      <c r="G42" s="28">
        <v>60000</v>
      </c>
      <c r="H42" s="28">
        <v>39690</v>
      </c>
      <c r="I42" s="27" t="s">
        <v>37</v>
      </c>
      <c r="J42" s="27" t="s">
        <v>37</v>
      </c>
      <c r="K42" s="27" t="s">
        <v>37</v>
      </c>
      <c r="L42" s="27" t="s">
        <v>37</v>
      </c>
      <c r="M42" s="27" t="s">
        <v>37</v>
      </c>
      <c r="N42" s="27" t="s">
        <v>37</v>
      </c>
      <c r="O42" s="27" t="s">
        <v>37</v>
      </c>
      <c r="P42" s="27" t="s">
        <v>37</v>
      </c>
      <c r="Q42" s="27" t="s">
        <v>38</v>
      </c>
      <c r="R42" s="27" t="s">
        <v>38</v>
      </c>
      <c r="S42" s="27" t="s">
        <v>38</v>
      </c>
      <c r="T42" s="27">
        <v>0</v>
      </c>
      <c r="U42" s="31" t="s">
        <v>39</v>
      </c>
      <c r="V42" s="27">
        <v>60000</v>
      </c>
      <c r="W42" s="27">
        <v>18900</v>
      </c>
      <c r="X42" s="27">
        <v>6237</v>
      </c>
      <c r="Y42" s="27">
        <v>14553</v>
      </c>
      <c r="Z42" s="27">
        <v>99690</v>
      </c>
    </row>
    <row r="43" s="4" customFormat="1" ht="33" customHeight="1" spans="1:26">
      <c r="A43" s="27">
        <v>38</v>
      </c>
      <c r="B43" s="28" t="s">
        <v>152</v>
      </c>
      <c r="C43" s="28" t="s">
        <v>153</v>
      </c>
      <c r="D43" s="40" t="s">
        <v>35</v>
      </c>
      <c r="E43" s="39" t="s">
        <v>154</v>
      </c>
      <c r="F43" s="30">
        <v>4</v>
      </c>
      <c r="G43" s="28">
        <v>40000</v>
      </c>
      <c r="H43" s="28">
        <v>17640</v>
      </c>
      <c r="I43" s="27" t="s">
        <v>37</v>
      </c>
      <c r="J43" s="27" t="s">
        <v>37</v>
      </c>
      <c r="K43" s="27" t="s">
        <v>37</v>
      </c>
      <c r="L43" s="27" t="s">
        <v>37</v>
      </c>
      <c r="M43" s="27" t="s">
        <v>37</v>
      </c>
      <c r="N43" s="27" t="s">
        <v>37</v>
      </c>
      <c r="O43" s="27" t="s">
        <v>37</v>
      </c>
      <c r="P43" s="27" t="s">
        <v>37</v>
      </c>
      <c r="Q43" s="27" t="s">
        <v>38</v>
      </c>
      <c r="R43" s="27" t="s">
        <v>38</v>
      </c>
      <c r="S43" s="27" t="s">
        <v>38</v>
      </c>
      <c r="T43" s="27">
        <v>0</v>
      </c>
      <c r="U43" s="31" t="s">
        <v>39</v>
      </c>
      <c r="V43" s="27">
        <v>40000</v>
      </c>
      <c r="W43" s="27">
        <v>8400</v>
      </c>
      <c r="X43" s="27">
        <v>2772</v>
      </c>
      <c r="Y43" s="27">
        <v>6468</v>
      </c>
      <c r="Z43" s="27">
        <v>57640</v>
      </c>
    </row>
    <row r="44" s="4" customFormat="1" ht="33" customHeight="1" spans="1:26">
      <c r="A44" s="27">
        <v>39</v>
      </c>
      <c r="B44" s="28" t="s">
        <v>155</v>
      </c>
      <c r="C44" s="28" t="s">
        <v>156</v>
      </c>
      <c r="D44" s="38" t="s">
        <v>35</v>
      </c>
      <c r="E44" s="39" t="s">
        <v>157</v>
      </c>
      <c r="F44" s="30">
        <v>2</v>
      </c>
      <c r="G44" s="28">
        <v>9000</v>
      </c>
      <c r="H44" s="28">
        <v>8820</v>
      </c>
      <c r="I44" s="27" t="s">
        <v>37</v>
      </c>
      <c r="J44" s="27" t="s">
        <v>37</v>
      </c>
      <c r="K44" s="27" t="s">
        <v>37</v>
      </c>
      <c r="L44" s="27" t="s">
        <v>37</v>
      </c>
      <c r="M44" s="27" t="s">
        <v>37</v>
      </c>
      <c r="N44" s="27" t="s">
        <v>37</v>
      </c>
      <c r="O44" s="27" t="s">
        <v>37</v>
      </c>
      <c r="P44" s="27" t="s">
        <v>37</v>
      </c>
      <c r="Q44" s="27" t="s">
        <v>38</v>
      </c>
      <c r="R44" s="27" t="s">
        <v>38</v>
      </c>
      <c r="S44" s="27" t="s">
        <v>38</v>
      </c>
      <c r="T44" s="27">
        <v>0</v>
      </c>
      <c r="U44" s="31" t="s">
        <v>39</v>
      </c>
      <c r="V44" s="27">
        <v>9000</v>
      </c>
      <c r="W44" s="27">
        <v>4200</v>
      </c>
      <c r="X44" s="27">
        <v>1386</v>
      </c>
      <c r="Y44" s="27">
        <v>3234</v>
      </c>
      <c r="Z44" s="27">
        <v>17820</v>
      </c>
    </row>
    <row r="45" s="4" customFormat="1" ht="33" customHeight="1" spans="1:26">
      <c r="A45" s="27">
        <v>40</v>
      </c>
      <c r="B45" s="28" t="s">
        <v>158</v>
      </c>
      <c r="C45" s="28" t="s">
        <v>159</v>
      </c>
      <c r="D45" s="38" t="s">
        <v>35</v>
      </c>
      <c r="E45" s="39" t="s">
        <v>160</v>
      </c>
      <c r="F45" s="30">
        <v>2</v>
      </c>
      <c r="G45" s="28">
        <v>9000</v>
      </c>
      <c r="H45" s="28">
        <v>8820</v>
      </c>
      <c r="I45" s="27" t="s">
        <v>37</v>
      </c>
      <c r="J45" s="27" t="s">
        <v>37</v>
      </c>
      <c r="K45" s="27" t="s">
        <v>37</v>
      </c>
      <c r="L45" s="27" t="s">
        <v>37</v>
      </c>
      <c r="M45" s="27" t="s">
        <v>37</v>
      </c>
      <c r="N45" s="27" t="s">
        <v>37</v>
      </c>
      <c r="O45" s="27" t="s">
        <v>37</v>
      </c>
      <c r="P45" s="27" t="s">
        <v>37</v>
      </c>
      <c r="Q45" s="27" t="s">
        <v>38</v>
      </c>
      <c r="R45" s="27" t="s">
        <v>38</v>
      </c>
      <c r="S45" s="27" t="s">
        <v>38</v>
      </c>
      <c r="T45" s="27">
        <v>0</v>
      </c>
      <c r="U45" s="31" t="s">
        <v>39</v>
      </c>
      <c r="V45" s="27">
        <v>9000</v>
      </c>
      <c r="W45" s="27">
        <v>4200</v>
      </c>
      <c r="X45" s="27">
        <v>1386</v>
      </c>
      <c r="Y45" s="27">
        <v>3234</v>
      </c>
      <c r="Z45" s="27">
        <v>17820</v>
      </c>
    </row>
    <row r="46" s="4" customFormat="1" ht="33" customHeight="1" spans="1:26">
      <c r="A46" s="27">
        <v>41</v>
      </c>
      <c r="B46" s="28" t="s">
        <v>161</v>
      </c>
      <c r="C46" s="28" t="s">
        <v>162</v>
      </c>
      <c r="D46" s="38" t="s">
        <v>35</v>
      </c>
      <c r="E46" s="39" t="s">
        <v>163</v>
      </c>
      <c r="F46" s="30">
        <v>2</v>
      </c>
      <c r="G46" s="28">
        <v>9000</v>
      </c>
      <c r="H46" s="28">
        <v>8820</v>
      </c>
      <c r="I46" s="27" t="s">
        <v>37</v>
      </c>
      <c r="J46" s="27" t="s">
        <v>37</v>
      </c>
      <c r="K46" s="27" t="s">
        <v>37</v>
      </c>
      <c r="L46" s="27" t="s">
        <v>37</v>
      </c>
      <c r="M46" s="27" t="s">
        <v>37</v>
      </c>
      <c r="N46" s="27" t="s">
        <v>37</v>
      </c>
      <c r="O46" s="27" t="s">
        <v>37</v>
      </c>
      <c r="P46" s="27" t="s">
        <v>37</v>
      </c>
      <c r="Q46" s="27" t="s">
        <v>38</v>
      </c>
      <c r="R46" s="27" t="s">
        <v>38</v>
      </c>
      <c r="S46" s="27" t="s">
        <v>38</v>
      </c>
      <c r="T46" s="27">
        <v>0</v>
      </c>
      <c r="U46" s="31" t="s">
        <v>39</v>
      </c>
      <c r="V46" s="27">
        <v>9000</v>
      </c>
      <c r="W46" s="27">
        <v>4200</v>
      </c>
      <c r="X46" s="27">
        <v>1386</v>
      </c>
      <c r="Y46" s="27">
        <v>3234</v>
      </c>
      <c r="Z46" s="27">
        <v>17820</v>
      </c>
    </row>
    <row r="47" s="4" customFormat="1" ht="33" customHeight="1" spans="1:26">
      <c r="A47" s="27">
        <v>42</v>
      </c>
      <c r="B47" s="28" t="s">
        <v>164</v>
      </c>
      <c r="C47" s="28" t="s">
        <v>165</v>
      </c>
      <c r="D47" s="38" t="s">
        <v>35</v>
      </c>
      <c r="E47" s="89" t="s">
        <v>166</v>
      </c>
      <c r="F47" s="30">
        <v>4</v>
      </c>
      <c r="G47" s="28">
        <v>27000</v>
      </c>
      <c r="H47" s="28">
        <v>17640</v>
      </c>
      <c r="I47" s="27" t="s">
        <v>37</v>
      </c>
      <c r="J47" s="27" t="s">
        <v>37</v>
      </c>
      <c r="K47" s="27" t="s">
        <v>37</v>
      </c>
      <c r="L47" s="27" t="s">
        <v>37</v>
      </c>
      <c r="M47" s="27" t="s">
        <v>37</v>
      </c>
      <c r="N47" s="27" t="s">
        <v>37</v>
      </c>
      <c r="O47" s="27" t="s">
        <v>37</v>
      </c>
      <c r="P47" s="27" t="s">
        <v>37</v>
      </c>
      <c r="Q47" s="27" t="s">
        <v>38</v>
      </c>
      <c r="R47" s="27" t="s">
        <v>38</v>
      </c>
      <c r="S47" s="27" t="s">
        <v>38</v>
      </c>
      <c r="T47" s="27">
        <v>0</v>
      </c>
      <c r="U47" s="31" t="s">
        <v>39</v>
      </c>
      <c r="V47" s="27">
        <v>27000</v>
      </c>
      <c r="W47" s="27">
        <v>8400</v>
      </c>
      <c r="X47" s="27">
        <v>2772</v>
      </c>
      <c r="Y47" s="27">
        <v>6468</v>
      </c>
      <c r="Z47" s="27">
        <v>44640</v>
      </c>
    </row>
    <row r="48" s="4" customFormat="1" ht="33" customHeight="1" spans="1:26">
      <c r="A48" s="27">
        <v>43</v>
      </c>
      <c r="B48" s="28" t="s">
        <v>167</v>
      </c>
      <c r="C48" s="28" t="s">
        <v>168</v>
      </c>
      <c r="D48" s="40" t="s">
        <v>35</v>
      </c>
      <c r="E48" s="39" t="s">
        <v>169</v>
      </c>
      <c r="F48" s="30">
        <v>4</v>
      </c>
      <c r="G48" s="28">
        <v>9000</v>
      </c>
      <c r="H48" s="28">
        <v>17640</v>
      </c>
      <c r="I48" s="27" t="s">
        <v>37</v>
      </c>
      <c r="J48" s="27" t="s">
        <v>37</v>
      </c>
      <c r="K48" s="27" t="s">
        <v>37</v>
      </c>
      <c r="L48" s="27" t="s">
        <v>37</v>
      </c>
      <c r="M48" s="27" t="s">
        <v>37</v>
      </c>
      <c r="N48" s="27" t="s">
        <v>37</v>
      </c>
      <c r="O48" s="27" t="s">
        <v>37</v>
      </c>
      <c r="P48" s="27" t="s">
        <v>37</v>
      </c>
      <c r="Q48" s="27" t="s">
        <v>38</v>
      </c>
      <c r="R48" s="27" t="s">
        <v>38</v>
      </c>
      <c r="S48" s="27" t="s">
        <v>38</v>
      </c>
      <c r="T48" s="27">
        <v>0</v>
      </c>
      <c r="U48" s="31" t="s">
        <v>39</v>
      </c>
      <c r="V48" s="27">
        <v>9000</v>
      </c>
      <c r="W48" s="27">
        <v>8400</v>
      </c>
      <c r="X48" s="27">
        <v>2772</v>
      </c>
      <c r="Y48" s="27">
        <v>6468</v>
      </c>
      <c r="Z48" s="27">
        <v>26640</v>
      </c>
    </row>
    <row r="49" s="4" customFormat="1" ht="33" customHeight="1" spans="1:26">
      <c r="A49" s="27">
        <v>44</v>
      </c>
      <c r="B49" s="28" t="s">
        <v>170</v>
      </c>
      <c r="C49" s="28" t="s">
        <v>171</v>
      </c>
      <c r="D49" s="38" t="s">
        <v>35</v>
      </c>
      <c r="E49" s="88" t="s">
        <v>172</v>
      </c>
      <c r="F49" s="30">
        <v>2</v>
      </c>
      <c r="G49" s="28">
        <v>9000</v>
      </c>
      <c r="H49" s="28">
        <v>8820</v>
      </c>
      <c r="I49" s="27" t="s">
        <v>37</v>
      </c>
      <c r="J49" s="27" t="s">
        <v>37</v>
      </c>
      <c r="K49" s="27" t="s">
        <v>37</v>
      </c>
      <c r="L49" s="27" t="s">
        <v>37</v>
      </c>
      <c r="M49" s="27" t="s">
        <v>37</v>
      </c>
      <c r="N49" s="27" t="s">
        <v>37</v>
      </c>
      <c r="O49" s="27" t="s">
        <v>37</v>
      </c>
      <c r="P49" s="27" t="s">
        <v>37</v>
      </c>
      <c r="Q49" s="27" t="s">
        <v>38</v>
      </c>
      <c r="R49" s="27" t="s">
        <v>38</v>
      </c>
      <c r="S49" s="27" t="s">
        <v>38</v>
      </c>
      <c r="T49" s="27">
        <v>0</v>
      </c>
      <c r="U49" s="31" t="s">
        <v>39</v>
      </c>
      <c r="V49" s="27">
        <v>9000</v>
      </c>
      <c r="W49" s="27">
        <v>4200</v>
      </c>
      <c r="X49" s="27">
        <v>1386</v>
      </c>
      <c r="Y49" s="27">
        <v>3234</v>
      </c>
      <c r="Z49" s="27">
        <v>17820</v>
      </c>
    </row>
    <row r="50" s="4" customFormat="1" ht="33" customHeight="1" spans="1:26">
      <c r="A50" s="27">
        <v>45</v>
      </c>
      <c r="B50" s="28" t="s">
        <v>173</v>
      </c>
      <c r="C50" s="28" t="s">
        <v>174</v>
      </c>
      <c r="D50" s="38" t="s">
        <v>35</v>
      </c>
      <c r="E50" s="39" t="s">
        <v>175</v>
      </c>
      <c r="F50" s="30">
        <v>2</v>
      </c>
      <c r="G50" s="28">
        <v>15000</v>
      </c>
      <c r="H50" s="28">
        <v>8820</v>
      </c>
      <c r="I50" s="27" t="s">
        <v>37</v>
      </c>
      <c r="J50" s="27" t="s">
        <v>37</v>
      </c>
      <c r="K50" s="27" t="s">
        <v>37</v>
      </c>
      <c r="L50" s="27" t="s">
        <v>37</v>
      </c>
      <c r="M50" s="27" t="s">
        <v>37</v>
      </c>
      <c r="N50" s="27" t="s">
        <v>37</v>
      </c>
      <c r="O50" s="27" t="s">
        <v>37</v>
      </c>
      <c r="P50" s="27" t="s">
        <v>37</v>
      </c>
      <c r="Q50" s="27" t="s">
        <v>38</v>
      </c>
      <c r="R50" s="27" t="s">
        <v>38</v>
      </c>
      <c r="S50" s="27" t="s">
        <v>38</v>
      </c>
      <c r="T50" s="27">
        <v>0</v>
      </c>
      <c r="U50" s="31" t="s">
        <v>39</v>
      </c>
      <c r="V50" s="27">
        <v>15000</v>
      </c>
      <c r="W50" s="27">
        <v>4200</v>
      </c>
      <c r="X50" s="27">
        <v>1386</v>
      </c>
      <c r="Y50" s="27">
        <v>3234</v>
      </c>
      <c r="Z50" s="27">
        <v>23820</v>
      </c>
    </row>
    <row r="51" s="4" customFormat="1" ht="33" customHeight="1" spans="1:26">
      <c r="A51" s="27">
        <v>46</v>
      </c>
      <c r="B51" s="28" t="s">
        <v>176</v>
      </c>
      <c r="C51" s="28" t="s">
        <v>177</v>
      </c>
      <c r="D51" s="40" t="s">
        <v>35</v>
      </c>
      <c r="E51" s="39" t="s">
        <v>178</v>
      </c>
      <c r="F51" s="30">
        <v>2</v>
      </c>
      <c r="G51" s="28">
        <v>9000</v>
      </c>
      <c r="H51" s="28">
        <v>8820</v>
      </c>
      <c r="I51" s="27" t="s">
        <v>37</v>
      </c>
      <c r="J51" s="27" t="s">
        <v>37</v>
      </c>
      <c r="K51" s="27" t="s">
        <v>37</v>
      </c>
      <c r="L51" s="27" t="s">
        <v>37</v>
      </c>
      <c r="M51" s="27" t="s">
        <v>37</v>
      </c>
      <c r="N51" s="27" t="s">
        <v>37</v>
      </c>
      <c r="O51" s="27" t="s">
        <v>37</v>
      </c>
      <c r="P51" s="27" t="s">
        <v>37</v>
      </c>
      <c r="Q51" s="27" t="s">
        <v>38</v>
      </c>
      <c r="R51" s="27" t="s">
        <v>38</v>
      </c>
      <c r="S51" s="27" t="s">
        <v>38</v>
      </c>
      <c r="T51" s="27">
        <v>0</v>
      </c>
      <c r="U51" s="31" t="s">
        <v>39</v>
      </c>
      <c r="V51" s="27">
        <v>9000</v>
      </c>
      <c r="W51" s="27">
        <v>4200</v>
      </c>
      <c r="X51" s="27">
        <v>1386</v>
      </c>
      <c r="Y51" s="27">
        <v>3234</v>
      </c>
      <c r="Z51" s="27">
        <v>17820</v>
      </c>
    </row>
    <row r="52" s="4" customFormat="1" ht="33" customHeight="1" spans="1:26">
      <c r="A52" s="27">
        <v>47</v>
      </c>
      <c r="B52" s="28" t="s">
        <v>179</v>
      </c>
      <c r="C52" s="28" t="s">
        <v>180</v>
      </c>
      <c r="D52" s="38" t="s">
        <v>35</v>
      </c>
      <c r="E52" s="39" t="s">
        <v>181</v>
      </c>
      <c r="F52" s="30">
        <v>2</v>
      </c>
      <c r="G52" s="28">
        <v>9000</v>
      </c>
      <c r="H52" s="28">
        <v>8820</v>
      </c>
      <c r="I52" s="27" t="s">
        <v>37</v>
      </c>
      <c r="J52" s="27" t="s">
        <v>37</v>
      </c>
      <c r="K52" s="27" t="s">
        <v>37</v>
      </c>
      <c r="L52" s="27" t="s">
        <v>37</v>
      </c>
      <c r="M52" s="27" t="s">
        <v>37</v>
      </c>
      <c r="N52" s="27" t="s">
        <v>37</v>
      </c>
      <c r="O52" s="27" t="s">
        <v>37</v>
      </c>
      <c r="P52" s="27" t="s">
        <v>37</v>
      </c>
      <c r="Q52" s="27" t="s">
        <v>38</v>
      </c>
      <c r="R52" s="27" t="s">
        <v>38</v>
      </c>
      <c r="S52" s="27" t="s">
        <v>38</v>
      </c>
      <c r="T52" s="27">
        <v>0</v>
      </c>
      <c r="U52" s="31" t="s">
        <v>39</v>
      </c>
      <c r="V52" s="27">
        <v>9000</v>
      </c>
      <c r="W52" s="27">
        <v>4200</v>
      </c>
      <c r="X52" s="27">
        <v>1386</v>
      </c>
      <c r="Y52" s="27">
        <v>3234</v>
      </c>
      <c r="Z52" s="27">
        <v>17820</v>
      </c>
    </row>
    <row r="53" s="4" customFormat="1" ht="33" customHeight="1" spans="1:26">
      <c r="A53" s="27">
        <v>48</v>
      </c>
      <c r="B53" s="28" t="s">
        <v>182</v>
      </c>
      <c r="C53" s="28" t="s">
        <v>183</v>
      </c>
      <c r="D53" s="40" t="s">
        <v>35</v>
      </c>
      <c r="E53" s="39" t="s">
        <v>184</v>
      </c>
      <c r="F53" s="30">
        <v>2</v>
      </c>
      <c r="G53" s="28">
        <v>15000</v>
      </c>
      <c r="H53" s="28">
        <v>8820</v>
      </c>
      <c r="I53" s="27" t="s">
        <v>37</v>
      </c>
      <c r="J53" s="27" t="s">
        <v>37</v>
      </c>
      <c r="K53" s="27" t="s">
        <v>37</v>
      </c>
      <c r="L53" s="27" t="s">
        <v>37</v>
      </c>
      <c r="M53" s="27" t="s">
        <v>37</v>
      </c>
      <c r="N53" s="27" t="s">
        <v>37</v>
      </c>
      <c r="O53" s="27" t="s">
        <v>37</v>
      </c>
      <c r="P53" s="27" t="s">
        <v>37</v>
      </c>
      <c r="Q53" s="27" t="s">
        <v>38</v>
      </c>
      <c r="R53" s="27" t="s">
        <v>38</v>
      </c>
      <c r="S53" s="27" t="s">
        <v>38</v>
      </c>
      <c r="T53" s="27">
        <v>0</v>
      </c>
      <c r="U53" s="31" t="s">
        <v>39</v>
      </c>
      <c r="V53" s="27">
        <v>15000</v>
      </c>
      <c r="W53" s="27">
        <v>4200</v>
      </c>
      <c r="X53" s="27">
        <v>1386</v>
      </c>
      <c r="Y53" s="27">
        <v>3234</v>
      </c>
      <c r="Z53" s="27">
        <v>23820</v>
      </c>
    </row>
    <row r="54" s="4" customFormat="1" ht="33" customHeight="1" spans="1:26">
      <c r="A54" s="27">
        <v>49</v>
      </c>
      <c r="B54" s="28" t="s">
        <v>185</v>
      </c>
      <c r="C54" s="28" t="s">
        <v>186</v>
      </c>
      <c r="D54" s="38" t="s">
        <v>35</v>
      </c>
      <c r="E54" s="39" t="s">
        <v>187</v>
      </c>
      <c r="F54" s="30">
        <v>2</v>
      </c>
      <c r="G54" s="28">
        <v>9000</v>
      </c>
      <c r="H54" s="28">
        <v>8820</v>
      </c>
      <c r="I54" s="27" t="s">
        <v>37</v>
      </c>
      <c r="J54" s="27" t="s">
        <v>37</v>
      </c>
      <c r="K54" s="27" t="s">
        <v>37</v>
      </c>
      <c r="L54" s="27" t="s">
        <v>37</v>
      </c>
      <c r="M54" s="27" t="s">
        <v>37</v>
      </c>
      <c r="N54" s="27" t="s">
        <v>37</v>
      </c>
      <c r="O54" s="27" t="s">
        <v>37</v>
      </c>
      <c r="P54" s="27">
        <v>0</v>
      </c>
      <c r="Q54" s="27" t="s">
        <v>38</v>
      </c>
      <c r="R54" s="27" t="s">
        <v>38</v>
      </c>
      <c r="S54" s="27" t="s">
        <v>38</v>
      </c>
      <c r="T54" s="27">
        <v>0</v>
      </c>
      <c r="U54" s="31">
        <v>0</v>
      </c>
      <c r="V54" s="27">
        <v>9000</v>
      </c>
      <c r="W54" s="27">
        <v>4200</v>
      </c>
      <c r="X54" s="27">
        <v>1386</v>
      </c>
      <c r="Y54" s="27">
        <v>3234</v>
      </c>
      <c r="Z54" s="27">
        <v>17820</v>
      </c>
    </row>
    <row r="55" s="4" customFormat="1" ht="33" customHeight="1" spans="1:26">
      <c r="A55" s="27">
        <v>50</v>
      </c>
      <c r="B55" s="28" t="s">
        <v>188</v>
      </c>
      <c r="C55" s="28" t="s">
        <v>189</v>
      </c>
      <c r="D55" s="38" t="s">
        <v>35</v>
      </c>
      <c r="E55" s="39" t="s">
        <v>190</v>
      </c>
      <c r="F55" s="30">
        <v>2</v>
      </c>
      <c r="G55" s="28">
        <v>9000</v>
      </c>
      <c r="H55" s="28">
        <v>8820</v>
      </c>
      <c r="I55" s="27" t="s">
        <v>37</v>
      </c>
      <c r="J55" s="27" t="s">
        <v>37</v>
      </c>
      <c r="K55" s="27" t="s">
        <v>37</v>
      </c>
      <c r="L55" s="27" t="s">
        <v>37</v>
      </c>
      <c r="M55" s="27" t="s">
        <v>37</v>
      </c>
      <c r="N55" s="27" t="s">
        <v>37</v>
      </c>
      <c r="O55" s="27" t="s">
        <v>37</v>
      </c>
      <c r="P55" s="27" t="s">
        <v>37</v>
      </c>
      <c r="Q55" s="27" t="s">
        <v>38</v>
      </c>
      <c r="R55" s="27" t="s">
        <v>38</v>
      </c>
      <c r="S55" s="27" t="s">
        <v>38</v>
      </c>
      <c r="T55" s="27">
        <v>0</v>
      </c>
      <c r="U55" s="31" t="s">
        <v>39</v>
      </c>
      <c r="V55" s="27">
        <v>9000</v>
      </c>
      <c r="W55" s="27">
        <v>4200</v>
      </c>
      <c r="X55" s="27">
        <v>1386</v>
      </c>
      <c r="Y55" s="27">
        <v>3234</v>
      </c>
      <c r="Z55" s="27">
        <v>17820</v>
      </c>
    </row>
    <row r="56" s="4" customFormat="1" ht="33" customHeight="1" spans="1:26">
      <c r="A56" s="27">
        <v>51</v>
      </c>
      <c r="B56" s="28" t="s">
        <v>191</v>
      </c>
      <c r="C56" s="28" t="s">
        <v>192</v>
      </c>
      <c r="D56" s="38" t="s">
        <v>35</v>
      </c>
      <c r="E56" s="39" t="s">
        <v>193</v>
      </c>
      <c r="F56" s="30">
        <v>2</v>
      </c>
      <c r="G56" s="28">
        <v>12000</v>
      </c>
      <c r="H56" s="28">
        <v>8820</v>
      </c>
      <c r="I56" s="27" t="s">
        <v>37</v>
      </c>
      <c r="J56" s="27" t="s">
        <v>37</v>
      </c>
      <c r="K56" s="27" t="s">
        <v>37</v>
      </c>
      <c r="L56" s="27" t="s">
        <v>37</v>
      </c>
      <c r="M56" s="27" t="s">
        <v>37</v>
      </c>
      <c r="N56" s="27" t="s">
        <v>37</v>
      </c>
      <c r="O56" s="27" t="s">
        <v>37</v>
      </c>
      <c r="P56" s="27" t="s">
        <v>37</v>
      </c>
      <c r="Q56" s="27" t="s">
        <v>38</v>
      </c>
      <c r="R56" s="27" t="s">
        <v>38</v>
      </c>
      <c r="S56" s="27" t="s">
        <v>38</v>
      </c>
      <c r="T56" s="27">
        <v>0</v>
      </c>
      <c r="U56" s="31" t="s">
        <v>39</v>
      </c>
      <c r="V56" s="27">
        <v>12000</v>
      </c>
      <c r="W56" s="27">
        <v>4200</v>
      </c>
      <c r="X56" s="27">
        <v>1386</v>
      </c>
      <c r="Y56" s="27">
        <v>3234</v>
      </c>
      <c r="Z56" s="27">
        <v>20820</v>
      </c>
    </row>
    <row r="57" s="4" customFormat="1" ht="33" customHeight="1" spans="1:26">
      <c r="A57" s="27">
        <v>52</v>
      </c>
      <c r="B57" s="28" t="s">
        <v>194</v>
      </c>
      <c r="C57" s="28" t="s">
        <v>195</v>
      </c>
      <c r="D57" s="38" t="s">
        <v>35</v>
      </c>
      <c r="E57" s="39" t="s">
        <v>196</v>
      </c>
      <c r="F57" s="30">
        <v>8</v>
      </c>
      <c r="G57" s="28">
        <v>81000</v>
      </c>
      <c r="H57" s="28">
        <v>35280</v>
      </c>
      <c r="I57" s="27" t="s">
        <v>37</v>
      </c>
      <c r="J57" s="27" t="s">
        <v>37</v>
      </c>
      <c r="K57" s="27" t="s">
        <v>37</v>
      </c>
      <c r="L57" s="27" t="s">
        <v>37</v>
      </c>
      <c r="M57" s="27" t="s">
        <v>37</v>
      </c>
      <c r="N57" s="27" t="s">
        <v>37</v>
      </c>
      <c r="O57" s="27" t="s">
        <v>37</v>
      </c>
      <c r="P57" s="27" t="s">
        <v>37</v>
      </c>
      <c r="Q57" s="27" t="s">
        <v>38</v>
      </c>
      <c r="R57" s="27" t="s">
        <v>38</v>
      </c>
      <c r="S57" s="27" t="s">
        <v>38</v>
      </c>
      <c r="T57" s="27">
        <v>0</v>
      </c>
      <c r="U57" s="31" t="s">
        <v>39</v>
      </c>
      <c r="V57" s="27">
        <v>81000</v>
      </c>
      <c r="W57" s="27">
        <v>16800</v>
      </c>
      <c r="X57" s="27">
        <v>5544</v>
      </c>
      <c r="Y57" s="27">
        <v>12936</v>
      </c>
      <c r="Z57" s="27">
        <v>116280</v>
      </c>
    </row>
    <row r="58" s="4" customFormat="1" ht="33" customHeight="1" spans="1:26">
      <c r="A58" s="27">
        <v>53</v>
      </c>
      <c r="B58" s="28" t="s">
        <v>197</v>
      </c>
      <c r="C58" s="28" t="s">
        <v>198</v>
      </c>
      <c r="D58" s="38" t="s">
        <v>35</v>
      </c>
      <c r="E58" s="39" t="s">
        <v>199</v>
      </c>
      <c r="F58" s="30">
        <v>2</v>
      </c>
      <c r="G58" s="28">
        <v>15000</v>
      </c>
      <c r="H58" s="28">
        <v>8820</v>
      </c>
      <c r="I58" s="27" t="s">
        <v>37</v>
      </c>
      <c r="J58" s="27" t="s">
        <v>37</v>
      </c>
      <c r="K58" s="27" t="s">
        <v>37</v>
      </c>
      <c r="L58" s="27" t="s">
        <v>37</v>
      </c>
      <c r="M58" s="27" t="s">
        <v>37</v>
      </c>
      <c r="N58" s="27" t="s">
        <v>37</v>
      </c>
      <c r="O58" s="27" t="s">
        <v>37</v>
      </c>
      <c r="P58" s="27" t="s">
        <v>37</v>
      </c>
      <c r="Q58" s="27" t="s">
        <v>38</v>
      </c>
      <c r="R58" s="27" t="s">
        <v>38</v>
      </c>
      <c r="S58" s="27" t="s">
        <v>38</v>
      </c>
      <c r="T58" s="27">
        <v>0</v>
      </c>
      <c r="U58" s="31" t="s">
        <v>39</v>
      </c>
      <c r="V58" s="27">
        <v>15000</v>
      </c>
      <c r="W58" s="27">
        <v>4200</v>
      </c>
      <c r="X58" s="27">
        <v>1386</v>
      </c>
      <c r="Y58" s="27">
        <v>3234</v>
      </c>
      <c r="Z58" s="27">
        <v>23820</v>
      </c>
    </row>
    <row r="59" s="4" customFormat="1" ht="33" customHeight="1" spans="1:26">
      <c r="A59" s="27">
        <v>54</v>
      </c>
      <c r="B59" s="28" t="s">
        <v>200</v>
      </c>
      <c r="C59" s="28" t="s">
        <v>201</v>
      </c>
      <c r="D59" s="38" t="s">
        <v>35</v>
      </c>
      <c r="E59" s="39" t="s">
        <v>202</v>
      </c>
      <c r="F59" s="30">
        <v>2</v>
      </c>
      <c r="G59" s="28">
        <v>12000</v>
      </c>
      <c r="H59" s="28">
        <v>8820</v>
      </c>
      <c r="I59" s="27" t="s">
        <v>37</v>
      </c>
      <c r="J59" s="27" t="s">
        <v>37</v>
      </c>
      <c r="K59" s="27" t="s">
        <v>37</v>
      </c>
      <c r="L59" s="27" t="s">
        <v>37</v>
      </c>
      <c r="M59" s="27" t="s">
        <v>37</v>
      </c>
      <c r="N59" s="27" t="s">
        <v>37</v>
      </c>
      <c r="O59" s="27" t="s">
        <v>37</v>
      </c>
      <c r="P59" s="27" t="s">
        <v>37</v>
      </c>
      <c r="Q59" s="27" t="s">
        <v>38</v>
      </c>
      <c r="R59" s="27" t="s">
        <v>203</v>
      </c>
      <c r="S59" s="27" t="s">
        <v>38</v>
      </c>
      <c r="T59" s="27">
        <v>0</v>
      </c>
      <c r="U59" s="31" t="s">
        <v>39</v>
      </c>
      <c r="V59" s="27">
        <v>12000</v>
      </c>
      <c r="W59" s="27">
        <v>4200</v>
      </c>
      <c r="X59" s="27">
        <v>1386</v>
      </c>
      <c r="Y59" s="27">
        <v>3234</v>
      </c>
      <c r="Z59" s="27">
        <v>20820</v>
      </c>
    </row>
    <row r="60" s="4" customFormat="1" ht="33" customHeight="1" spans="1:26">
      <c r="A60" s="27">
        <v>55</v>
      </c>
      <c r="B60" s="28" t="s">
        <v>204</v>
      </c>
      <c r="C60" s="28" t="s">
        <v>78</v>
      </c>
      <c r="D60" s="40" t="s">
        <v>35</v>
      </c>
      <c r="E60" s="39" t="s">
        <v>79</v>
      </c>
      <c r="F60" s="30">
        <v>2</v>
      </c>
      <c r="G60" s="28">
        <v>15000</v>
      </c>
      <c r="H60" s="28">
        <v>8820</v>
      </c>
      <c r="I60" s="27" t="s">
        <v>37</v>
      </c>
      <c r="J60" s="27" t="s">
        <v>37</v>
      </c>
      <c r="K60" s="27" t="s">
        <v>37</v>
      </c>
      <c r="L60" s="27" t="s">
        <v>37</v>
      </c>
      <c r="M60" s="27" t="s">
        <v>37</v>
      </c>
      <c r="N60" s="27" t="s">
        <v>37</v>
      </c>
      <c r="O60" s="27" t="s">
        <v>37</v>
      </c>
      <c r="P60" s="27" t="s">
        <v>37</v>
      </c>
      <c r="Q60" s="27" t="s">
        <v>38</v>
      </c>
      <c r="R60" s="27" t="s">
        <v>38</v>
      </c>
      <c r="S60" s="27" t="s">
        <v>38</v>
      </c>
      <c r="T60" s="27">
        <v>0</v>
      </c>
      <c r="U60" s="31" t="s">
        <v>39</v>
      </c>
      <c r="V60" s="27">
        <v>15000</v>
      </c>
      <c r="W60" s="27">
        <v>4200</v>
      </c>
      <c r="X60" s="27">
        <v>1386</v>
      </c>
      <c r="Y60" s="27">
        <v>3234</v>
      </c>
      <c r="Z60" s="27">
        <v>23820</v>
      </c>
    </row>
    <row r="61" s="4" customFormat="1" ht="33" customHeight="1" spans="1:26">
      <c r="A61" s="27">
        <v>56</v>
      </c>
      <c r="B61" s="28" t="s">
        <v>205</v>
      </c>
      <c r="C61" s="28" t="s">
        <v>206</v>
      </c>
      <c r="D61" s="38" t="s">
        <v>35</v>
      </c>
      <c r="E61" s="39" t="s">
        <v>207</v>
      </c>
      <c r="F61" s="30">
        <v>2</v>
      </c>
      <c r="G61" s="28">
        <v>9000</v>
      </c>
      <c r="H61" s="28">
        <v>8820</v>
      </c>
      <c r="I61" s="27" t="s">
        <v>37</v>
      </c>
      <c r="J61" s="27" t="s">
        <v>37</v>
      </c>
      <c r="K61" s="27" t="s">
        <v>37</v>
      </c>
      <c r="L61" s="27" t="s">
        <v>37</v>
      </c>
      <c r="M61" s="27" t="s">
        <v>37</v>
      </c>
      <c r="N61" s="27" t="s">
        <v>37</v>
      </c>
      <c r="O61" s="27" t="s">
        <v>37</v>
      </c>
      <c r="P61" s="27" t="s">
        <v>37</v>
      </c>
      <c r="Q61" s="27" t="s">
        <v>38</v>
      </c>
      <c r="R61" s="27" t="s">
        <v>38</v>
      </c>
      <c r="S61" s="27" t="s">
        <v>38</v>
      </c>
      <c r="T61" s="27">
        <v>0</v>
      </c>
      <c r="U61" s="31" t="s">
        <v>39</v>
      </c>
      <c r="V61" s="27">
        <v>9000</v>
      </c>
      <c r="W61" s="27">
        <v>4200</v>
      </c>
      <c r="X61" s="27">
        <v>1386</v>
      </c>
      <c r="Y61" s="27">
        <v>3234</v>
      </c>
      <c r="Z61" s="27">
        <v>17820</v>
      </c>
    </row>
    <row r="62" s="4" customFormat="1" ht="33" customHeight="1" spans="1:26">
      <c r="A62" s="27">
        <v>57</v>
      </c>
      <c r="B62" s="28" t="s">
        <v>208</v>
      </c>
      <c r="C62" s="28" t="s">
        <v>209</v>
      </c>
      <c r="D62" s="38" t="s">
        <v>35</v>
      </c>
      <c r="E62" s="39" t="s">
        <v>210</v>
      </c>
      <c r="F62" s="30">
        <v>2</v>
      </c>
      <c r="G62" s="28">
        <v>9000</v>
      </c>
      <c r="H62" s="28">
        <v>8820</v>
      </c>
      <c r="I62" s="27" t="s">
        <v>37</v>
      </c>
      <c r="J62" s="27" t="s">
        <v>37</v>
      </c>
      <c r="K62" s="27" t="s">
        <v>37</v>
      </c>
      <c r="L62" s="27" t="s">
        <v>37</v>
      </c>
      <c r="M62" s="27" t="s">
        <v>37</v>
      </c>
      <c r="N62" s="27" t="s">
        <v>37</v>
      </c>
      <c r="O62" s="27" t="s">
        <v>37</v>
      </c>
      <c r="P62" s="27" t="s">
        <v>37</v>
      </c>
      <c r="Q62" s="27" t="s">
        <v>38</v>
      </c>
      <c r="R62" s="27" t="s">
        <v>38</v>
      </c>
      <c r="S62" s="27" t="s">
        <v>38</v>
      </c>
      <c r="T62" s="27">
        <v>0</v>
      </c>
      <c r="U62" s="31" t="s">
        <v>39</v>
      </c>
      <c r="V62" s="27">
        <v>9000</v>
      </c>
      <c r="W62" s="27">
        <v>4200</v>
      </c>
      <c r="X62" s="27">
        <v>1386</v>
      </c>
      <c r="Y62" s="27">
        <v>3234</v>
      </c>
      <c r="Z62" s="27">
        <v>17820</v>
      </c>
    </row>
    <row r="63" s="4" customFormat="1" ht="33" customHeight="1" spans="1:26">
      <c r="A63" s="27">
        <v>58</v>
      </c>
      <c r="B63" s="28" t="s">
        <v>211</v>
      </c>
      <c r="C63" s="28" t="s">
        <v>212</v>
      </c>
      <c r="D63" s="38" t="s">
        <v>35</v>
      </c>
      <c r="E63" s="39" t="s">
        <v>213</v>
      </c>
      <c r="F63" s="30">
        <v>2</v>
      </c>
      <c r="G63" s="28">
        <v>12000</v>
      </c>
      <c r="H63" s="28">
        <v>8820</v>
      </c>
      <c r="I63" s="27" t="s">
        <v>37</v>
      </c>
      <c r="J63" s="27" t="s">
        <v>37</v>
      </c>
      <c r="K63" s="27" t="s">
        <v>37</v>
      </c>
      <c r="L63" s="27" t="s">
        <v>37</v>
      </c>
      <c r="M63" s="27" t="s">
        <v>37</v>
      </c>
      <c r="N63" s="27" t="s">
        <v>37</v>
      </c>
      <c r="O63" s="27" t="s">
        <v>37</v>
      </c>
      <c r="P63" s="27" t="s">
        <v>37</v>
      </c>
      <c r="Q63" s="27" t="s">
        <v>38</v>
      </c>
      <c r="R63" s="27" t="s">
        <v>38</v>
      </c>
      <c r="S63" s="27" t="s">
        <v>38</v>
      </c>
      <c r="T63" s="27">
        <v>0</v>
      </c>
      <c r="U63" s="31" t="s">
        <v>39</v>
      </c>
      <c r="V63" s="27">
        <v>12000</v>
      </c>
      <c r="W63" s="27">
        <v>4200</v>
      </c>
      <c r="X63" s="27">
        <v>1386</v>
      </c>
      <c r="Y63" s="27">
        <v>3234</v>
      </c>
      <c r="Z63" s="27">
        <v>20820</v>
      </c>
    </row>
    <row r="64" s="4" customFormat="1" ht="33" customHeight="1" spans="1:26">
      <c r="A64" s="27">
        <v>59</v>
      </c>
      <c r="B64" s="28" t="s">
        <v>214</v>
      </c>
      <c r="C64" s="28" t="s">
        <v>215</v>
      </c>
      <c r="D64" s="38" t="s">
        <v>35</v>
      </c>
      <c r="E64" s="42" t="s">
        <v>216</v>
      </c>
      <c r="F64" s="30">
        <v>9</v>
      </c>
      <c r="G64" s="28">
        <v>60000</v>
      </c>
      <c r="H64" s="28">
        <v>39690</v>
      </c>
      <c r="I64" s="27" t="s">
        <v>37</v>
      </c>
      <c r="J64" s="27" t="s">
        <v>37</v>
      </c>
      <c r="K64" s="27" t="s">
        <v>37</v>
      </c>
      <c r="L64" s="27" t="s">
        <v>37</v>
      </c>
      <c r="M64" s="27" t="s">
        <v>37</v>
      </c>
      <c r="N64" s="27" t="s">
        <v>37</v>
      </c>
      <c r="O64" s="27" t="s">
        <v>37</v>
      </c>
      <c r="P64" s="27" t="s">
        <v>37</v>
      </c>
      <c r="Q64" s="27" t="s">
        <v>38</v>
      </c>
      <c r="R64" s="27" t="s">
        <v>38</v>
      </c>
      <c r="S64" s="27" t="s">
        <v>38</v>
      </c>
      <c r="T64" s="27">
        <v>0</v>
      </c>
      <c r="U64" s="31" t="s">
        <v>39</v>
      </c>
      <c r="V64" s="27">
        <v>60000</v>
      </c>
      <c r="W64" s="27">
        <v>18900</v>
      </c>
      <c r="X64" s="27">
        <v>6237</v>
      </c>
      <c r="Y64" s="27">
        <v>14553</v>
      </c>
      <c r="Z64" s="27">
        <v>99690</v>
      </c>
    </row>
    <row r="65" s="4" customFormat="1" ht="33" customHeight="1" spans="1:26">
      <c r="A65" s="27">
        <v>60</v>
      </c>
      <c r="B65" s="28" t="s">
        <v>217</v>
      </c>
      <c r="C65" s="28" t="s">
        <v>218</v>
      </c>
      <c r="D65" s="39" t="s">
        <v>219</v>
      </c>
      <c r="E65" s="39" t="s">
        <v>220</v>
      </c>
      <c r="F65" s="30">
        <v>9</v>
      </c>
      <c r="G65" s="28">
        <v>82000</v>
      </c>
      <c r="H65" s="28">
        <v>39690</v>
      </c>
      <c r="I65" s="27" t="s">
        <v>37</v>
      </c>
      <c r="J65" s="27" t="s">
        <v>37</v>
      </c>
      <c r="K65" s="27" t="s">
        <v>37</v>
      </c>
      <c r="L65" s="27" t="s">
        <v>37</v>
      </c>
      <c r="M65" s="27" t="s">
        <v>37</v>
      </c>
      <c r="N65" s="27" t="s">
        <v>37</v>
      </c>
      <c r="O65" s="27" t="s">
        <v>37</v>
      </c>
      <c r="P65" s="27" t="s">
        <v>37</v>
      </c>
      <c r="Q65" s="27" t="s">
        <v>38</v>
      </c>
      <c r="R65" s="27" t="s">
        <v>221</v>
      </c>
      <c r="S65" s="27" t="s">
        <v>38</v>
      </c>
      <c r="T65" s="27">
        <v>0</v>
      </c>
      <c r="U65" s="31" t="s">
        <v>39</v>
      </c>
      <c r="V65" s="27">
        <v>82000</v>
      </c>
      <c r="W65" s="27">
        <v>18900</v>
      </c>
      <c r="X65" s="27">
        <v>6237</v>
      </c>
      <c r="Y65" s="27">
        <v>14553</v>
      </c>
      <c r="Z65" s="27">
        <v>121690</v>
      </c>
    </row>
    <row r="66" s="4" customFormat="1" ht="33" customHeight="1" spans="1:26">
      <c r="A66" s="27">
        <v>61</v>
      </c>
      <c r="B66" s="28" t="s">
        <v>222</v>
      </c>
      <c r="C66" s="28" t="s">
        <v>174</v>
      </c>
      <c r="D66" s="38" t="s">
        <v>35</v>
      </c>
      <c r="E66" s="39" t="s">
        <v>175</v>
      </c>
      <c r="F66" s="30">
        <v>4</v>
      </c>
      <c r="G66" s="28">
        <v>15000</v>
      </c>
      <c r="H66" s="28">
        <v>17640</v>
      </c>
      <c r="I66" s="27" t="s">
        <v>37</v>
      </c>
      <c r="J66" s="27" t="s">
        <v>37</v>
      </c>
      <c r="K66" s="27" t="s">
        <v>37</v>
      </c>
      <c r="L66" s="27" t="s">
        <v>37</v>
      </c>
      <c r="M66" s="27" t="s">
        <v>37</v>
      </c>
      <c r="N66" s="27" t="s">
        <v>37</v>
      </c>
      <c r="O66" s="27" t="s">
        <v>37</v>
      </c>
      <c r="P66" s="27" t="s">
        <v>37</v>
      </c>
      <c r="Q66" s="27" t="s">
        <v>38</v>
      </c>
      <c r="R66" s="27" t="s">
        <v>223</v>
      </c>
      <c r="S66" s="27" t="s">
        <v>38</v>
      </c>
      <c r="T66" s="43">
        <v>0.5</v>
      </c>
      <c r="U66" s="31">
        <v>16320</v>
      </c>
      <c r="V66" s="27">
        <v>7500</v>
      </c>
      <c r="W66" s="27">
        <v>4200</v>
      </c>
      <c r="X66" s="27">
        <v>1386</v>
      </c>
      <c r="Y66" s="27">
        <v>3234</v>
      </c>
      <c r="Z66" s="27">
        <v>16320</v>
      </c>
    </row>
    <row r="67" s="4" customFormat="1" ht="33" customHeight="1" spans="1:26">
      <c r="A67" s="27">
        <v>62</v>
      </c>
      <c r="B67" s="28" t="s">
        <v>224</v>
      </c>
      <c r="C67" s="28" t="s">
        <v>225</v>
      </c>
      <c r="D67" s="38" t="s">
        <v>35</v>
      </c>
      <c r="E67" s="39" t="s">
        <v>226</v>
      </c>
      <c r="F67" s="30">
        <v>2</v>
      </c>
      <c r="G67" s="28">
        <v>9000</v>
      </c>
      <c r="H67" s="28">
        <v>8820</v>
      </c>
      <c r="I67" s="27" t="s">
        <v>37</v>
      </c>
      <c r="J67" s="27" t="s">
        <v>37</v>
      </c>
      <c r="K67" s="27" t="s">
        <v>37</v>
      </c>
      <c r="L67" s="27" t="s">
        <v>37</v>
      </c>
      <c r="M67" s="27" t="s">
        <v>37</v>
      </c>
      <c r="N67" s="27" t="s">
        <v>37</v>
      </c>
      <c r="O67" s="27" t="s">
        <v>37</v>
      </c>
      <c r="P67" s="27" t="s">
        <v>37</v>
      </c>
      <c r="Q67" s="27" t="s">
        <v>38</v>
      </c>
      <c r="R67" s="27" t="s">
        <v>38</v>
      </c>
      <c r="S67" s="27" t="s">
        <v>38</v>
      </c>
      <c r="T67" s="27">
        <v>0</v>
      </c>
      <c r="U67" s="31" t="s">
        <v>39</v>
      </c>
      <c r="V67" s="27">
        <v>9000</v>
      </c>
      <c r="W67" s="27">
        <v>4200</v>
      </c>
      <c r="X67" s="27">
        <v>1386</v>
      </c>
      <c r="Y67" s="27">
        <v>3234</v>
      </c>
      <c r="Z67" s="27">
        <v>17820</v>
      </c>
    </row>
    <row r="68" s="4" customFormat="1" ht="33" customHeight="1" spans="1:26">
      <c r="A68" s="27">
        <v>63</v>
      </c>
      <c r="B68" s="28" t="s">
        <v>227</v>
      </c>
      <c r="C68" s="28" t="s">
        <v>228</v>
      </c>
      <c r="D68" s="38" t="s">
        <v>35</v>
      </c>
      <c r="E68" s="39" t="s">
        <v>229</v>
      </c>
      <c r="F68" s="30">
        <v>5</v>
      </c>
      <c r="G68" s="28">
        <v>60000</v>
      </c>
      <c r="H68" s="28">
        <v>22050</v>
      </c>
      <c r="I68" s="27" t="s">
        <v>37</v>
      </c>
      <c r="J68" s="27" t="s">
        <v>37</v>
      </c>
      <c r="K68" s="27" t="s">
        <v>37</v>
      </c>
      <c r="L68" s="27" t="s">
        <v>37</v>
      </c>
      <c r="M68" s="27" t="s">
        <v>37</v>
      </c>
      <c r="N68" s="27" t="s">
        <v>37</v>
      </c>
      <c r="O68" s="27" t="s">
        <v>37</v>
      </c>
      <c r="P68" s="27" t="s">
        <v>37</v>
      </c>
      <c r="Q68" s="27" t="s">
        <v>38</v>
      </c>
      <c r="R68" s="27" t="s">
        <v>38</v>
      </c>
      <c r="S68" s="27" t="s">
        <v>38</v>
      </c>
      <c r="T68" s="27">
        <v>0</v>
      </c>
      <c r="U68" s="31" t="s">
        <v>39</v>
      </c>
      <c r="V68" s="27">
        <v>60000</v>
      </c>
      <c r="W68" s="27">
        <v>10500</v>
      </c>
      <c r="X68" s="27">
        <v>3465</v>
      </c>
      <c r="Y68" s="27">
        <v>8085</v>
      </c>
      <c r="Z68" s="27">
        <v>82050</v>
      </c>
    </row>
    <row r="69" s="4" customFormat="1" ht="33" customHeight="1" spans="1:26">
      <c r="A69" s="27">
        <v>64</v>
      </c>
      <c r="B69" s="28" t="s">
        <v>230</v>
      </c>
      <c r="C69" s="28" t="s">
        <v>231</v>
      </c>
      <c r="D69" s="40" t="s">
        <v>232</v>
      </c>
      <c r="E69" s="39" t="s">
        <v>233</v>
      </c>
      <c r="F69" s="30">
        <v>4</v>
      </c>
      <c r="G69" s="28">
        <v>27000</v>
      </c>
      <c r="H69" s="28">
        <v>17640</v>
      </c>
      <c r="I69" s="27" t="s">
        <v>37</v>
      </c>
      <c r="J69" s="27" t="s">
        <v>37</v>
      </c>
      <c r="K69" s="27" t="s">
        <v>37</v>
      </c>
      <c r="L69" s="27" t="s">
        <v>37</v>
      </c>
      <c r="M69" s="27" t="s">
        <v>37</v>
      </c>
      <c r="N69" s="27" t="s">
        <v>37</v>
      </c>
      <c r="O69" s="27" t="s">
        <v>37</v>
      </c>
      <c r="P69" s="27">
        <v>0</v>
      </c>
      <c r="Q69" s="27" t="s">
        <v>38</v>
      </c>
      <c r="R69" s="27" t="s">
        <v>38</v>
      </c>
      <c r="S69" s="27" t="s">
        <v>38</v>
      </c>
      <c r="T69" s="27">
        <v>0</v>
      </c>
      <c r="U69" s="31" t="s">
        <v>39</v>
      </c>
      <c r="V69" s="27">
        <v>27000</v>
      </c>
      <c r="W69" s="27">
        <v>8400</v>
      </c>
      <c r="X69" s="27">
        <v>2772</v>
      </c>
      <c r="Y69" s="27">
        <v>6468</v>
      </c>
      <c r="Z69" s="27">
        <v>44640</v>
      </c>
    </row>
    <row r="70" s="4" customFormat="1" ht="33" customHeight="1" spans="1:26">
      <c r="A70" s="27">
        <v>65</v>
      </c>
      <c r="B70" s="28" t="s">
        <v>234</v>
      </c>
      <c r="C70" s="28" t="s">
        <v>235</v>
      </c>
      <c r="D70" s="38" t="s">
        <v>35</v>
      </c>
      <c r="E70" s="89" t="s">
        <v>236</v>
      </c>
      <c r="F70" s="30">
        <v>2</v>
      </c>
      <c r="G70" s="28">
        <v>9000</v>
      </c>
      <c r="H70" s="28">
        <v>8820</v>
      </c>
      <c r="I70" s="27" t="s">
        <v>37</v>
      </c>
      <c r="J70" s="27" t="s">
        <v>37</v>
      </c>
      <c r="K70" s="27" t="s">
        <v>37</v>
      </c>
      <c r="L70" s="27" t="s">
        <v>37</v>
      </c>
      <c r="M70" s="27" t="s">
        <v>37</v>
      </c>
      <c r="N70" s="27" t="s">
        <v>37</v>
      </c>
      <c r="O70" s="27" t="s">
        <v>37</v>
      </c>
      <c r="P70" s="27">
        <v>0</v>
      </c>
      <c r="Q70" s="27" t="s">
        <v>38</v>
      </c>
      <c r="R70" s="27" t="s">
        <v>38</v>
      </c>
      <c r="S70" s="27" t="s">
        <v>38</v>
      </c>
      <c r="T70" s="27">
        <v>0</v>
      </c>
      <c r="U70" s="31" t="s">
        <v>39</v>
      </c>
      <c r="V70" s="27">
        <v>9000</v>
      </c>
      <c r="W70" s="27">
        <v>4200</v>
      </c>
      <c r="X70" s="27">
        <v>1386</v>
      </c>
      <c r="Y70" s="27">
        <v>3234</v>
      </c>
      <c r="Z70" s="27">
        <v>17820</v>
      </c>
    </row>
    <row r="71" s="4" customFormat="1" ht="33" customHeight="1" spans="1:26">
      <c r="A71" s="27">
        <v>66</v>
      </c>
      <c r="B71" s="28" t="s">
        <v>237</v>
      </c>
      <c r="C71" s="28" t="s">
        <v>238</v>
      </c>
      <c r="D71" s="44" t="s">
        <v>35</v>
      </c>
      <c r="E71" s="45" t="s">
        <v>239</v>
      </c>
      <c r="F71" s="30">
        <v>9</v>
      </c>
      <c r="G71" s="28">
        <v>82000</v>
      </c>
      <c r="H71" s="28">
        <v>39690</v>
      </c>
      <c r="I71" s="27" t="s">
        <v>37</v>
      </c>
      <c r="J71" s="27" t="s">
        <v>37</v>
      </c>
      <c r="K71" s="27" t="s">
        <v>37</v>
      </c>
      <c r="L71" s="27" t="s">
        <v>37</v>
      </c>
      <c r="M71" s="27" t="s">
        <v>37</v>
      </c>
      <c r="N71" s="27" t="s">
        <v>37</v>
      </c>
      <c r="O71" s="27" t="s">
        <v>37</v>
      </c>
      <c r="P71" s="27">
        <v>0</v>
      </c>
      <c r="Q71" s="27" t="s">
        <v>38</v>
      </c>
      <c r="R71" s="27" t="s">
        <v>221</v>
      </c>
      <c r="S71" s="27" t="s">
        <v>38</v>
      </c>
      <c r="T71" s="27">
        <v>0</v>
      </c>
      <c r="U71" s="31" t="s">
        <v>39</v>
      </c>
      <c r="V71" s="27">
        <v>82000</v>
      </c>
      <c r="W71" s="27">
        <v>18900</v>
      </c>
      <c r="X71" s="27">
        <v>6237</v>
      </c>
      <c r="Y71" s="27">
        <v>14553</v>
      </c>
      <c r="Z71" s="27">
        <v>121690</v>
      </c>
    </row>
    <row r="72" s="4" customFormat="1" ht="33" customHeight="1" spans="1:26">
      <c r="A72" s="27">
        <v>67</v>
      </c>
      <c r="B72" s="28" t="s">
        <v>240</v>
      </c>
      <c r="C72" s="28" t="s">
        <v>241</v>
      </c>
      <c r="D72" s="38" t="s">
        <v>35</v>
      </c>
      <c r="E72" s="88" t="s">
        <v>242</v>
      </c>
      <c r="F72" s="30">
        <v>3</v>
      </c>
      <c r="G72" s="28">
        <v>27000</v>
      </c>
      <c r="H72" s="28">
        <v>13230</v>
      </c>
      <c r="I72" s="27" t="s">
        <v>37</v>
      </c>
      <c r="J72" s="27" t="s">
        <v>37</v>
      </c>
      <c r="K72" s="27" t="s">
        <v>37</v>
      </c>
      <c r="L72" s="27" t="s">
        <v>37</v>
      </c>
      <c r="M72" s="27" t="s">
        <v>37</v>
      </c>
      <c r="N72" s="27" t="s">
        <v>37</v>
      </c>
      <c r="O72" s="27" t="s">
        <v>37</v>
      </c>
      <c r="P72" s="27" t="s">
        <v>37</v>
      </c>
      <c r="Q72" s="27" t="s">
        <v>38</v>
      </c>
      <c r="R72" s="27" t="s">
        <v>221</v>
      </c>
      <c r="S72" s="27" t="s">
        <v>38</v>
      </c>
      <c r="T72" s="27">
        <v>0</v>
      </c>
      <c r="U72" s="31" t="s">
        <v>39</v>
      </c>
      <c r="V72" s="27">
        <v>27000</v>
      </c>
      <c r="W72" s="27">
        <v>6300</v>
      </c>
      <c r="X72" s="27">
        <v>2079</v>
      </c>
      <c r="Y72" s="27">
        <v>4851</v>
      </c>
      <c r="Z72" s="27">
        <v>40230</v>
      </c>
    </row>
    <row r="73" s="4" customFormat="1" ht="33" customHeight="1" spans="1:26">
      <c r="A73" s="27">
        <v>68</v>
      </c>
      <c r="B73" s="28" t="s">
        <v>243</v>
      </c>
      <c r="C73" s="28" t="s">
        <v>244</v>
      </c>
      <c r="D73" s="38" t="s">
        <v>35</v>
      </c>
      <c r="E73" s="39" t="s">
        <v>245</v>
      </c>
      <c r="F73" s="30">
        <v>6</v>
      </c>
      <c r="G73" s="28">
        <v>82000</v>
      </c>
      <c r="H73" s="28">
        <v>26460</v>
      </c>
      <c r="I73" s="27" t="s">
        <v>37</v>
      </c>
      <c r="J73" s="27" t="s">
        <v>37</v>
      </c>
      <c r="K73" s="27" t="s">
        <v>37</v>
      </c>
      <c r="L73" s="27" t="s">
        <v>37</v>
      </c>
      <c r="M73" s="27" t="s">
        <v>37</v>
      </c>
      <c r="N73" s="27" t="s">
        <v>37</v>
      </c>
      <c r="O73" s="27" t="s">
        <v>37</v>
      </c>
      <c r="P73" s="27" t="s">
        <v>37</v>
      </c>
      <c r="Q73" s="27" t="s">
        <v>38</v>
      </c>
      <c r="R73" s="27" t="s">
        <v>38</v>
      </c>
      <c r="S73" s="27" t="s">
        <v>38</v>
      </c>
      <c r="T73" s="27">
        <v>0</v>
      </c>
      <c r="U73" s="31" t="s">
        <v>39</v>
      </c>
      <c r="V73" s="27">
        <v>82000</v>
      </c>
      <c r="W73" s="27">
        <v>12600</v>
      </c>
      <c r="X73" s="27">
        <v>4158</v>
      </c>
      <c r="Y73" s="27">
        <v>9702</v>
      </c>
      <c r="Z73" s="27">
        <v>108460</v>
      </c>
    </row>
    <row r="74" s="4" customFormat="1" ht="33" customHeight="1" spans="1:26">
      <c r="A74" s="27">
        <v>69</v>
      </c>
      <c r="B74" s="28" t="s">
        <v>246</v>
      </c>
      <c r="C74" s="28" t="s">
        <v>247</v>
      </c>
      <c r="D74" s="38" t="s">
        <v>35</v>
      </c>
      <c r="E74" s="88" t="s">
        <v>248</v>
      </c>
      <c r="F74" s="30">
        <v>9</v>
      </c>
      <c r="G74" s="28">
        <v>60000</v>
      </c>
      <c r="H74" s="28">
        <v>39690</v>
      </c>
      <c r="I74" s="27" t="s">
        <v>37</v>
      </c>
      <c r="J74" s="27" t="s">
        <v>37</v>
      </c>
      <c r="K74" s="27" t="s">
        <v>37</v>
      </c>
      <c r="L74" s="27" t="s">
        <v>37</v>
      </c>
      <c r="M74" s="27" t="s">
        <v>37</v>
      </c>
      <c r="N74" s="27" t="s">
        <v>37</v>
      </c>
      <c r="O74" s="27" t="s">
        <v>37</v>
      </c>
      <c r="P74" s="27" t="s">
        <v>37</v>
      </c>
      <c r="Q74" s="27" t="s">
        <v>38</v>
      </c>
      <c r="R74" s="27" t="s">
        <v>38</v>
      </c>
      <c r="S74" s="27" t="s">
        <v>38</v>
      </c>
      <c r="T74" s="27">
        <v>0</v>
      </c>
      <c r="U74" s="31" t="s">
        <v>39</v>
      </c>
      <c r="V74" s="27">
        <v>60000</v>
      </c>
      <c r="W74" s="27">
        <v>18900</v>
      </c>
      <c r="X74" s="27">
        <v>6237</v>
      </c>
      <c r="Y74" s="27">
        <v>14553</v>
      </c>
      <c r="Z74" s="27">
        <v>99690</v>
      </c>
    </row>
    <row r="75" s="4" customFormat="1" ht="33" customHeight="1" spans="1:26">
      <c r="A75" s="27">
        <v>70</v>
      </c>
      <c r="B75" s="28" t="s">
        <v>249</v>
      </c>
      <c r="C75" s="28" t="s">
        <v>250</v>
      </c>
      <c r="D75" s="38" t="s">
        <v>35</v>
      </c>
      <c r="E75" s="89" t="s">
        <v>251</v>
      </c>
      <c r="F75" s="30">
        <v>2</v>
      </c>
      <c r="G75" s="28">
        <v>9000</v>
      </c>
      <c r="H75" s="28">
        <v>8820</v>
      </c>
      <c r="I75" s="27" t="s">
        <v>37</v>
      </c>
      <c r="J75" s="27" t="s">
        <v>37</v>
      </c>
      <c r="K75" s="27" t="s">
        <v>37</v>
      </c>
      <c r="L75" s="27" t="s">
        <v>37</v>
      </c>
      <c r="M75" s="27" t="s">
        <v>37</v>
      </c>
      <c r="N75" s="27" t="s">
        <v>37</v>
      </c>
      <c r="O75" s="27" t="s">
        <v>37</v>
      </c>
      <c r="P75" s="27" t="s">
        <v>37</v>
      </c>
      <c r="Q75" s="27" t="s">
        <v>38</v>
      </c>
      <c r="R75" s="27" t="s">
        <v>38</v>
      </c>
      <c r="S75" s="27" t="s">
        <v>38</v>
      </c>
      <c r="T75" s="27">
        <v>0</v>
      </c>
      <c r="U75" s="31" t="s">
        <v>39</v>
      </c>
      <c r="V75" s="27">
        <v>9000</v>
      </c>
      <c r="W75" s="27">
        <v>4200</v>
      </c>
      <c r="X75" s="27">
        <v>1386</v>
      </c>
      <c r="Y75" s="27">
        <v>3234</v>
      </c>
      <c r="Z75" s="27">
        <v>17820</v>
      </c>
    </row>
    <row r="76" s="4" customFormat="1" ht="33" customHeight="1" spans="1:26">
      <c r="A76" s="27">
        <v>71</v>
      </c>
      <c r="B76" s="28" t="s">
        <v>252</v>
      </c>
      <c r="C76" s="28" t="s">
        <v>244</v>
      </c>
      <c r="D76" s="38" t="s">
        <v>35</v>
      </c>
      <c r="E76" s="39" t="s">
        <v>245</v>
      </c>
      <c r="F76" s="30">
        <v>2</v>
      </c>
      <c r="G76" s="28">
        <v>9000</v>
      </c>
      <c r="H76" s="28">
        <v>8820</v>
      </c>
      <c r="I76" s="27" t="s">
        <v>37</v>
      </c>
      <c r="J76" s="27" t="s">
        <v>37</v>
      </c>
      <c r="K76" s="27" t="s">
        <v>37</v>
      </c>
      <c r="L76" s="27" t="s">
        <v>37</v>
      </c>
      <c r="M76" s="27" t="s">
        <v>37</v>
      </c>
      <c r="N76" s="27" t="s">
        <v>37</v>
      </c>
      <c r="O76" s="27" t="s">
        <v>37</v>
      </c>
      <c r="P76" s="27" t="s">
        <v>37</v>
      </c>
      <c r="Q76" s="27" t="s">
        <v>38</v>
      </c>
      <c r="R76" s="27" t="s">
        <v>223</v>
      </c>
      <c r="S76" s="27" t="s">
        <v>38</v>
      </c>
      <c r="T76" s="43">
        <v>0.5</v>
      </c>
      <c r="U76" s="31">
        <v>8910</v>
      </c>
      <c r="V76" s="27">
        <v>4500</v>
      </c>
      <c r="W76" s="27">
        <v>2100</v>
      </c>
      <c r="X76" s="27">
        <v>693</v>
      </c>
      <c r="Y76" s="27">
        <v>1617</v>
      </c>
      <c r="Z76" s="27">
        <v>8910</v>
      </c>
    </row>
    <row r="77" s="4" customFormat="1" ht="33" customHeight="1" spans="1:26">
      <c r="A77" s="27">
        <v>72</v>
      </c>
      <c r="B77" s="28" t="s">
        <v>253</v>
      </c>
      <c r="C77" s="28" t="s">
        <v>254</v>
      </c>
      <c r="D77" s="38" t="s">
        <v>35</v>
      </c>
      <c r="E77" s="89" t="s">
        <v>255</v>
      </c>
      <c r="F77" s="30">
        <v>9</v>
      </c>
      <c r="G77" s="28">
        <v>60000</v>
      </c>
      <c r="H77" s="28">
        <v>39690</v>
      </c>
      <c r="I77" s="27" t="s">
        <v>37</v>
      </c>
      <c r="J77" s="27" t="s">
        <v>37</v>
      </c>
      <c r="K77" s="27" t="s">
        <v>37</v>
      </c>
      <c r="L77" s="27" t="s">
        <v>37</v>
      </c>
      <c r="M77" s="27" t="s">
        <v>37</v>
      </c>
      <c r="N77" s="27" t="s">
        <v>37</v>
      </c>
      <c r="O77" s="27" t="s">
        <v>37</v>
      </c>
      <c r="P77" s="27" t="s">
        <v>37</v>
      </c>
      <c r="Q77" s="27" t="s">
        <v>38</v>
      </c>
      <c r="R77" s="27" t="s">
        <v>38</v>
      </c>
      <c r="S77" s="27" t="s">
        <v>38</v>
      </c>
      <c r="T77" s="27">
        <v>0</v>
      </c>
      <c r="U77" s="31" t="s">
        <v>39</v>
      </c>
      <c r="V77" s="27">
        <v>60000</v>
      </c>
      <c r="W77" s="27">
        <v>18900</v>
      </c>
      <c r="X77" s="27">
        <v>6237</v>
      </c>
      <c r="Y77" s="27">
        <v>14553</v>
      </c>
      <c r="Z77" s="27">
        <v>99690</v>
      </c>
    </row>
    <row r="78" s="4" customFormat="1" ht="33" customHeight="1" spans="1:26">
      <c r="A78" s="27">
        <v>73</v>
      </c>
      <c r="B78" s="28" t="s">
        <v>256</v>
      </c>
      <c r="C78" s="28" t="s">
        <v>257</v>
      </c>
      <c r="D78" s="38" t="s">
        <v>97</v>
      </c>
      <c r="E78" s="88" t="s">
        <v>258</v>
      </c>
      <c r="F78" s="30">
        <v>5</v>
      </c>
      <c r="G78" s="28">
        <v>15000</v>
      </c>
      <c r="H78" s="28">
        <v>22050</v>
      </c>
      <c r="I78" s="27" t="s">
        <v>37</v>
      </c>
      <c r="J78" s="27" t="s">
        <v>37</v>
      </c>
      <c r="K78" s="27" t="s">
        <v>37</v>
      </c>
      <c r="L78" s="27" t="s">
        <v>37</v>
      </c>
      <c r="M78" s="27" t="s">
        <v>37</v>
      </c>
      <c r="N78" s="27" t="s">
        <v>37</v>
      </c>
      <c r="O78" s="27" t="s">
        <v>37</v>
      </c>
      <c r="P78" s="27">
        <v>0</v>
      </c>
      <c r="Q78" s="27" t="s">
        <v>38</v>
      </c>
      <c r="R78" s="27" t="s">
        <v>223</v>
      </c>
      <c r="S78" s="27" t="s">
        <v>38</v>
      </c>
      <c r="T78" s="43">
        <v>0.5</v>
      </c>
      <c r="U78" s="31">
        <v>18525</v>
      </c>
      <c r="V78" s="27">
        <v>7500</v>
      </c>
      <c r="W78" s="27">
        <v>5250</v>
      </c>
      <c r="X78" s="27">
        <v>1732.5</v>
      </c>
      <c r="Y78" s="27">
        <v>4042.5</v>
      </c>
      <c r="Z78" s="27">
        <v>18525</v>
      </c>
    </row>
    <row r="79" s="4" customFormat="1" ht="33" customHeight="1" spans="1:26">
      <c r="A79" s="27">
        <v>74</v>
      </c>
      <c r="B79" s="28" t="s">
        <v>259</v>
      </c>
      <c r="C79" s="28" t="s">
        <v>260</v>
      </c>
      <c r="D79" s="38" t="s">
        <v>35</v>
      </c>
      <c r="E79" s="39" t="s">
        <v>261</v>
      </c>
      <c r="F79" s="30">
        <v>9</v>
      </c>
      <c r="G79" s="28">
        <v>81000</v>
      </c>
      <c r="H79" s="28">
        <v>39690</v>
      </c>
      <c r="I79" s="27" t="s">
        <v>37</v>
      </c>
      <c r="J79" s="27" t="s">
        <v>37</v>
      </c>
      <c r="K79" s="27" t="s">
        <v>37</v>
      </c>
      <c r="L79" s="27" t="s">
        <v>37</v>
      </c>
      <c r="M79" s="27" t="s">
        <v>37</v>
      </c>
      <c r="N79" s="27" t="s">
        <v>37</v>
      </c>
      <c r="O79" s="27" t="s">
        <v>37</v>
      </c>
      <c r="P79" s="27" t="s">
        <v>37</v>
      </c>
      <c r="Q79" s="27" t="s">
        <v>38</v>
      </c>
      <c r="R79" s="27" t="s">
        <v>38</v>
      </c>
      <c r="S79" s="27" t="s">
        <v>38</v>
      </c>
      <c r="T79" s="27">
        <v>0</v>
      </c>
      <c r="U79" s="31" t="s">
        <v>39</v>
      </c>
      <c r="V79" s="27">
        <v>81000</v>
      </c>
      <c r="W79" s="27">
        <v>18900</v>
      </c>
      <c r="X79" s="27">
        <v>6237</v>
      </c>
      <c r="Y79" s="27">
        <v>14553</v>
      </c>
      <c r="Z79" s="27">
        <v>120690</v>
      </c>
    </row>
    <row r="80" s="4" customFormat="1" ht="33" customHeight="1" spans="1:26">
      <c r="A80" s="27">
        <v>75</v>
      </c>
      <c r="B80" s="28" t="s">
        <v>262</v>
      </c>
      <c r="C80" s="28" t="s">
        <v>263</v>
      </c>
      <c r="D80" s="38" t="s">
        <v>97</v>
      </c>
      <c r="E80" s="89" t="s">
        <v>264</v>
      </c>
      <c r="F80" s="30">
        <v>9</v>
      </c>
      <c r="G80" s="28">
        <v>60000</v>
      </c>
      <c r="H80" s="28">
        <v>39690</v>
      </c>
      <c r="I80" s="27" t="s">
        <v>37</v>
      </c>
      <c r="J80" s="27" t="s">
        <v>37</v>
      </c>
      <c r="K80" s="27" t="s">
        <v>37</v>
      </c>
      <c r="L80" s="27" t="s">
        <v>37</v>
      </c>
      <c r="M80" s="27" t="s">
        <v>37</v>
      </c>
      <c r="N80" s="27" t="s">
        <v>37</v>
      </c>
      <c r="O80" s="27" t="s">
        <v>37</v>
      </c>
      <c r="P80" s="27" t="s">
        <v>37</v>
      </c>
      <c r="Q80" s="27" t="s">
        <v>38</v>
      </c>
      <c r="R80" s="27" t="s">
        <v>38</v>
      </c>
      <c r="S80" s="27" t="s">
        <v>38</v>
      </c>
      <c r="T80" s="27">
        <v>0</v>
      </c>
      <c r="U80" s="31" t="s">
        <v>39</v>
      </c>
      <c r="V80" s="27">
        <v>60000</v>
      </c>
      <c r="W80" s="27">
        <v>18900</v>
      </c>
      <c r="X80" s="27">
        <v>6237</v>
      </c>
      <c r="Y80" s="27">
        <v>14553</v>
      </c>
      <c r="Z80" s="27">
        <v>99690</v>
      </c>
    </row>
    <row r="81" s="4" customFormat="1" ht="33" customHeight="1" spans="1:26">
      <c r="A81" s="27">
        <v>76</v>
      </c>
      <c r="B81" s="28" t="s">
        <v>265</v>
      </c>
      <c r="C81" s="28" t="s">
        <v>266</v>
      </c>
      <c r="D81" s="38" t="s">
        <v>267</v>
      </c>
      <c r="E81" s="39" t="s">
        <v>268</v>
      </c>
      <c r="F81" s="30">
        <v>9</v>
      </c>
      <c r="G81" s="28">
        <v>60000</v>
      </c>
      <c r="H81" s="28">
        <v>39690</v>
      </c>
      <c r="I81" s="27" t="s">
        <v>37</v>
      </c>
      <c r="J81" s="27" t="s">
        <v>37</v>
      </c>
      <c r="K81" s="27" t="s">
        <v>37</v>
      </c>
      <c r="L81" s="27" t="s">
        <v>37</v>
      </c>
      <c r="M81" s="27" t="s">
        <v>37</v>
      </c>
      <c r="N81" s="27" t="s">
        <v>37</v>
      </c>
      <c r="O81" s="27" t="s">
        <v>37</v>
      </c>
      <c r="P81" s="27" t="s">
        <v>37</v>
      </c>
      <c r="Q81" s="27" t="s">
        <v>38</v>
      </c>
      <c r="R81" s="27" t="s">
        <v>38</v>
      </c>
      <c r="S81" s="27" t="s">
        <v>38</v>
      </c>
      <c r="T81" s="27">
        <v>0</v>
      </c>
      <c r="U81" s="31" t="s">
        <v>39</v>
      </c>
      <c r="V81" s="27">
        <v>60000</v>
      </c>
      <c r="W81" s="27">
        <v>18900</v>
      </c>
      <c r="X81" s="27">
        <v>6237</v>
      </c>
      <c r="Y81" s="27">
        <v>14553</v>
      </c>
      <c r="Z81" s="27">
        <v>99690</v>
      </c>
    </row>
    <row r="82" s="4" customFormat="1" ht="33" customHeight="1" spans="1:26">
      <c r="A82" s="27">
        <v>77</v>
      </c>
      <c r="B82" s="28" t="s">
        <v>269</v>
      </c>
      <c r="C82" s="28" t="s">
        <v>270</v>
      </c>
      <c r="D82" s="38" t="s">
        <v>35</v>
      </c>
      <c r="E82" s="39" t="s">
        <v>271</v>
      </c>
      <c r="F82" s="30">
        <v>2</v>
      </c>
      <c r="G82" s="28">
        <v>9000</v>
      </c>
      <c r="H82" s="28">
        <v>8820</v>
      </c>
      <c r="I82" s="27" t="s">
        <v>37</v>
      </c>
      <c r="J82" s="27" t="s">
        <v>37</v>
      </c>
      <c r="K82" s="27" t="s">
        <v>37</v>
      </c>
      <c r="L82" s="27" t="s">
        <v>37</v>
      </c>
      <c r="M82" s="27" t="s">
        <v>37</v>
      </c>
      <c r="N82" s="27" t="s">
        <v>37</v>
      </c>
      <c r="O82" s="27" t="s">
        <v>37</v>
      </c>
      <c r="P82" s="27" t="s">
        <v>37</v>
      </c>
      <c r="Q82" s="27" t="s">
        <v>38</v>
      </c>
      <c r="R82" s="27" t="s">
        <v>38</v>
      </c>
      <c r="S82" s="27" t="s">
        <v>38</v>
      </c>
      <c r="T82" s="27">
        <v>0</v>
      </c>
      <c r="U82" s="31" t="s">
        <v>39</v>
      </c>
      <c r="V82" s="27">
        <v>9000</v>
      </c>
      <c r="W82" s="27">
        <v>4200</v>
      </c>
      <c r="X82" s="27">
        <v>1386</v>
      </c>
      <c r="Y82" s="27">
        <v>3234</v>
      </c>
      <c r="Z82" s="27">
        <v>17820</v>
      </c>
    </row>
    <row r="83" s="4" customFormat="1" ht="33" customHeight="1" spans="1:26">
      <c r="A83" s="27">
        <v>78</v>
      </c>
      <c r="B83" s="28" t="s">
        <v>272</v>
      </c>
      <c r="C83" s="28" t="s">
        <v>273</v>
      </c>
      <c r="D83" s="38" t="s">
        <v>35</v>
      </c>
      <c r="E83" s="39" t="s">
        <v>274</v>
      </c>
      <c r="F83" s="30">
        <v>2</v>
      </c>
      <c r="G83" s="28">
        <v>9000</v>
      </c>
      <c r="H83" s="28">
        <v>8820</v>
      </c>
      <c r="I83" s="27" t="s">
        <v>37</v>
      </c>
      <c r="J83" s="27" t="s">
        <v>37</v>
      </c>
      <c r="K83" s="27" t="s">
        <v>37</v>
      </c>
      <c r="L83" s="27" t="s">
        <v>37</v>
      </c>
      <c r="M83" s="27" t="s">
        <v>37</v>
      </c>
      <c r="N83" s="27" t="s">
        <v>37</v>
      </c>
      <c r="O83" s="27" t="s">
        <v>37</v>
      </c>
      <c r="P83" s="27" t="s">
        <v>37</v>
      </c>
      <c r="Q83" s="27" t="s">
        <v>38</v>
      </c>
      <c r="R83" s="27" t="s">
        <v>38</v>
      </c>
      <c r="S83" s="27" t="s">
        <v>38</v>
      </c>
      <c r="T83" s="27">
        <v>0</v>
      </c>
      <c r="U83" s="31" t="s">
        <v>39</v>
      </c>
      <c r="V83" s="27">
        <v>9000</v>
      </c>
      <c r="W83" s="27">
        <v>4200</v>
      </c>
      <c r="X83" s="27">
        <v>1386</v>
      </c>
      <c r="Y83" s="27">
        <v>3234</v>
      </c>
      <c r="Z83" s="27">
        <v>17820</v>
      </c>
    </row>
    <row r="84" s="4" customFormat="1" ht="33" customHeight="1" spans="1:26">
      <c r="A84" s="27">
        <v>79</v>
      </c>
      <c r="B84" s="28" t="s">
        <v>275</v>
      </c>
      <c r="C84" s="28" t="s">
        <v>276</v>
      </c>
      <c r="D84" s="38" t="s">
        <v>35</v>
      </c>
      <c r="E84" s="39" t="s">
        <v>277</v>
      </c>
      <c r="F84" s="30">
        <v>9</v>
      </c>
      <c r="G84" s="28">
        <v>60000</v>
      </c>
      <c r="H84" s="28">
        <v>39690</v>
      </c>
      <c r="I84" s="27" t="s">
        <v>37</v>
      </c>
      <c r="J84" s="27" t="s">
        <v>37</v>
      </c>
      <c r="K84" s="27" t="s">
        <v>37</v>
      </c>
      <c r="L84" s="27" t="s">
        <v>37</v>
      </c>
      <c r="M84" s="27" t="s">
        <v>37</v>
      </c>
      <c r="N84" s="27" t="s">
        <v>37</v>
      </c>
      <c r="O84" s="27" t="s">
        <v>37</v>
      </c>
      <c r="P84" s="27" t="s">
        <v>37</v>
      </c>
      <c r="Q84" s="27" t="s">
        <v>38</v>
      </c>
      <c r="R84" s="27" t="s">
        <v>38</v>
      </c>
      <c r="S84" s="27" t="s">
        <v>38</v>
      </c>
      <c r="T84" s="27">
        <v>0</v>
      </c>
      <c r="U84" s="31" t="s">
        <v>39</v>
      </c>
      <c r="V84" s="27">
        <v>60000</v>
      </c>
      <c r="W84" s="27">
        <v>18900</v>
      </c>
      <c r="X84" s="27">
        <v>6237</v>
      </c>
      <c r="Y84" s="27">
        <v>14553</v>
      </c>
      <c r="Z84" s="27">
        <v>99690</v>
      </c>
    </row>
    <row r="85" s="4" customFormat="1" ht="33" customHeight="1" spans="1:26">
      <c r="A85" s="27">
        <v>80</v>
      </c>
      <c r="B85" s="28" t="s">
        <v>278</v>
      </c>
      <c r="C85" s="28" t="s">
        <v>279</v>
      </c>
      <c r="D85" s="40" t="s">
        <v>35</v>
      </c>
      <c r="E85" s="39" t="s">
        <v>280</v>
      </c>
      <c r="F85" s="30">
        <v>9</v>
      </c>
      <c r="G85" s="28">
        <v>81000</v>
      </c>
      <c r="H85" s="28">
        <v>39690</v>
      </c>
      <c r="I85" s="27" t="s">
        <v>37</v>
      </c>
      <c r="J85" s="27" t="s">
        <v>37</v>
      </c>
      <c r="K85" s="27" t="s">
        <v>37</v>
      </c>
      <c r="L85" s="27" t="s">
        <v>37</v>
      </c>
      <c r="M85" s="27" t="s">
        <v>37</v>
      </c>
      <c r="N85" s="27" t="s">
        <v>37</v>
      </c>
      <c r="O85" s="27" t="s">
        <v>37</v>
      </c>
      <c r="P85" s="27" t="s">
        <v>37</v>
      </c>
      <c r="Q85" s="27" t="s">
        <v>38</v>
      </c>
      <c r="R85" s="27" t="s">
        <v>38</v>
      </c>
      <c r="S85" s="27" t="s">
        <v>38</v>
      </c>
      <c r="T85" s="27">
        <v>0</v>
      </c>
      <c r="U85" s="31" t="s">
        <v>39</v>
      </c>
      <c r="V85" s="27">
        <v>81000</v>
      </c>
      <c r="W85" s="27">
        <v>18900</v>
      </c>
      <c r="X85" s="27">
        <v>6237</v>
      </c>
      <c r="Y85" s="27">
        <v>14553</v>
      </c>
      <c r="Z85" s="27">
        <v>120690</v>
      </c>
    </row>
    <row r="86" s="4" customFormat="1" ht="33" customHeight="1" spans="1:26">
      <c r="A86" s="27">
        <v>81</v>
      </c>
      <c r="B86" s="28" t="s">
        <v>281</v>
      </c>
      <c r="C86" s="28" t="s">
        <v>282</v>
      </c>
      <c r="D86" s="42" t="s">
        <v>283</v>
      </c>
      <c r="E86" s="42" t="s">
        <v>284</v>
      </c>
      <c r="F86" s="30">
        <v>9</v>
      </c>
      <c r="G86" s="28">
        <v>60000</v>
      </c>
      <c r="H86" s="28">
        <v>39690</v>
      </c>
      <c r="I86" s="27" t="s">
        <v>37</v>
      </c>
      <c r="J86" s="27" t="s">
        <v>37</v>
      </c>
      <c r="K86" s="27" t="s">
        <v>37</v>
      </c>
      <c r="L86" s="27" t="s">
        <v>37</v>
      </c>
      <c r="M86" s="27" t="s">
        <v>37</v>
      </c>
      <c r="N86" s="27" t="s">
        <v>37</v>
      </c>
      <c r="O86" s="27" t="s">
        <v>37</v>
      </c>
      <c r="P86" s="27" t="s">
        <v>37</v>
      </c>
      <c r="Q86" s="27" t="s">
        <v>38</v>
      </c>
      <c r="R86" s="27" t="s">
        <v>38</v>
      </c>
      <c r="S86" s="27" t="s">
        <v>38</v>
      </c>
      <c r="T86" s="27">
        <v>0</v>
      </c>
      <c r="U86" s="31" t="s">
        <v>39</v>
      </c>
      <c r="V86" s="27">
        <v>60000</v>
      </c>
      <c r="W86" s="27">
        <v>18900</v>
      </c>
      <c r="X86" s="27">
        <v>6237</v>
      </c>
      <c r="Y86" s="27">
        <v>14553</v>
      </c>
      <c r="Z86" s="27">
        <v>99690</v>
      </c>
    </row>
    <row r="87" s="4" customFormat="1" ht="33" customHeight="1" spans="1:26">
      <c r="A87" s="27">
        <v>82</v>
      </c>
      <c r="B87" s="28" t="s">
        <v>285</v>
      </c>
      <c r="C87" s="28" t="s">
        <v>93</v>
      </c>
      <c r="D87" s="40" t="s">
        <v>35</v>
      </c>
      <c r="E87" s="42" t="s">
        <v>286</v>
      </c>
      <c r="F87" s="30">
        <v>9</v>
      </c>
      <c r="G87" s="28">
        <v>60000</v>
      </c>
      <c r="H87" s="28">
        <v>39690</v>
      </c>
      <c r="I87" s="27" t="s">
        <v>37</v>
      </c>
      <c r="J87" s="27" t="s">
        <v>37</v>
      </c>
      <c r="K87" s="27" t="s">
        <v>37</v>
      </c>
      <c r="L87" s="27" t="s">
        <v>37</v>
      </c>
      <c r="M87" s="27" t="s">
        <v>37</v>
      </c>
      <c r="N87" s="27" t="s">
        <v>37</v>
      </c>
      <c r="O87" s="27" t="s">
        <v>37</v>
      </c>
      <c r="P87" s="27" t="s">
        <v>287</v>
      </c>
      <c r="Q87" s="27" t="s">
        <v>38</v>
      </c>
      <c r="R87" s="27" t="s">
        <v>38</v>
      </c>
      <c r="S87" s="27" t="s">
        <v>38</v>
      </c>
      <c r="T87" s="43">
        <v>0.5</v>
      </c>
      <c r="U87" s="31">
        <v>49845</v>
      </c>
      <c r="V87" s="27">
        <v>30000</v>
      </c>
      <c r="W87" s="27">
        <v>9450</v>
      </c>
      <c r="X87" s="27">
        <v>3118.5</v>
      </c>
      <c r="Y87" s="27">
        <v>7276.5</v>
      </c>
      <c r="Z87" s="27">
        <v>49845</v>
      </c>
    </row>
    <row r="88" s="4" customFormat="1" ht="33" customHeight="1" spans="1:26">
      <c r="A88" s="27">
        <v>83</v>
      </c>
      <c r="B88" s="46" t="s">
        <v>288</v>
      </c>
      <c r="C88" s="46" t="s">
        <v>289</v>
      </c>
      <c r="D88" s="40" t="s">
        <v>35</v>
      </c>
      <c r="E88" s="42" t="s">
        <v>290</v>
      </c>
      <c r="F88" s="30">
        <v>9</v>
      </c>
      <c r="G88" s="28">
        <v>123000</v>
      </c>
      <c r="H88" s="28">
        <v>39690</v>
      </c>
      <c r="I88" s="27" t="s">
        <v>37</v>
      </c>
      <c r="J88" s="27" t="s">
        <v>37</v>
      </c>
      <c r="K88" s="27" t="s">
        <v>37</v>
      </c>
      <c r="L88" s="27" t="s">
        <v>37</v>
      </c>
      <c r="M88" s="27" t="s">
        <v>37</v>
      </c>
      <c r="N88" s="27" t="s">
        <v>37</v>
      </c>
      <c r="O88" s="27" t="s">
        <v>37</v>
      </c>
      <c r="P88" s="27" t="s">
        <v>37</v>
      </c>
      <c r="Q88" s="27" t="s">
        <v>38</v>
      </c>
      <c r="R88" s="27" t="s">
        <v>38</v>
      </c>
      <c r="S88" s="27">
        <v>11</v>
      </c>
      <c r="T88" s="41">
        <v>0.9167</v>
      </c>
      <c r="U88" s="31">
        <v>149132.5</v>
      </c>
      <c r="V88" s="27">
        <v>10250</v>
      </c>
      <c r="W88" s="27">
        <v>1575</v>
      </c>
      <c r="X88" s="27">
        <v>519.75</v>
      </c>
      <c r="Y88" s="27">
        <v>1212.75</v>
      </c>
      <c r="Z88" s="27">
        <v>13557.5</v>
      </c>
    </row>
    <row r="89" s="4" customFormat="1" ht="33" customHeight="1" spans="1:26">
      <c r="A89" s="27">
        <v>84</v>
      </c>
      <c r="B89" s="27" t="s">
        <v>291</v>
      </c>
      <c r="C89" s="27" t="s">
        <v>292</v>
      </c>
      <c r="D89" s="40" t="s">
        <v>35</v>
      </c>
      <c r="E89" s="42" t="s">
        <v>293</v>
      </c>
      <c r="F89" s="30">
        <v>4</v>
      </c>
      <c r="G89" s="28">
        <v>12000</v>
      </c>
      <c r="H89" s="28">
        <v>17640</v>
      </c>
      <c r="I89" s="27" t="s">
        <v>37</v>
      </c>
      <c r="J89" s="27" t="s">
        <v>37</v>
      </c>
      <c r="K89" s="27" t="s">
        <v>37</v>
      </c>
      <c r="L89" s="27" t="s">
        <v>37</v>
      </c>
      <c r="M89" s="27" t="s">
        <v>37</v>
      </c>
      <c r="N89" s="27" t="s">
        <v>37</v>
      </c>
      <c r="O89" s="27" t="s">
        <v>37</v>
      </c>
      <c r="P89" s="27">
        <v>0</v>
      </c>
      <c r="Q89" s="27" t="s">
        <v>38</v>
      </c>
      <c r="R89" s="27" t="s">
        <v>38</v>
      </c>
      <c r="S89" s="27">
        <v>10</v>
      </c>
      <c r="T89" s="41">
        <v>0.8333</v>
      </c>
      <c r="U89" s="31">
        <v>24700</v>
      </c>
      <c r="V89" s="27">
        <v>2000</v>
      </c>
      <c r="W89" s="27">
        <v>1400</v>
      </c>
      <c r="X89" s="27">
        <v>462</v>
      </c>
      <c r="Y89" s="27">
        <v>1078</v>
      </c>
      <c r="Z89" s="27">
        <v>4940</v>
      </c>
    </row>
    <row r="90" s="4" customFormat="1" ht="33" customHeight="1" spans="1:26">
      <c r="A90" s="27">
        <v>85</v>
      </c>
      <c r="B90" s="28" t="s">
        <v>294</v>
      </c>
      <c r="C90" s="28" t="s">
        <v>295</v>
      </c>
      <c r="D90" s="42" t="s">
        <v>97</v>
      </c>
      <c r="E90" s="42" t="s">
        <v>296</v>
      </c>
      <c r="F90" s="30">
        <v>3</v>
      </c>
      <c r="G90" s="28">
        <v>9000</v>
      </c>
      <c r="H90" s="28">
        <v>13230</v>
      </c>
      <c r="I90" s="27" t="s">
        <v>37</v>
      </c>
      <c r="J90" s="27" t="s">
        <v>37</v>
      </c>
      <c r="K90" s="27" t="s">
        <v>37</v>
      </c>
      <c r="L90" s="27" t="s">
        <v>37</v>
      </c>
      <c r="M90" s="27" t="s">
        <v>37</v>
      </c>
      <c r="N90" s="27" t="s">
        <v>37</v>
      </c>
      <c r="O90" s="27" t="s">
        <v>37</v>
      </c>
      <c r="P90" s="27" t="s">
        <v>37</v>
      </c>
      <c r="Q90" s="27" t="s">
        <v>38</v>
      </c>
      <c r="R90" s="27" t="s">
        <v>38</v>
      </c>
      <c r="S90" s="27">
        <v>9</v>
      </c>
      <c r="T90" s="43">
        <v>0.75</v>
      </c>
      <c r="U90" s="31">
        <v>16672.5</v>
      </c>
      <c r="V90" s="27">
        <v>2250</v>
      </c>
      <c r="W90" s="27">
        <v>1575</v>
      </c>
      <c r="X90" s="27">
        <v>519.75</v>
      </c>
      <c r="Y90" s="27">
        <v>1212.75</v>
      </c>
      <c r="Z90" s="27">
        <v>5557.5</v>
      </c>
    </row>
    <row r="91" s="4" customFormat="1" ht="33" customHeight="1" spans="1:26">
      <c r="A91" s="27">
        <v>86</v>
      </c>
      <c r="B91" s="28" t="s">
        <v>297</v>
      </c>
      <c r="C91" s="28" t="s">
        <v>298</v>
      </c>
      <c r="D91" s="40" t="s">
        <v>35</v>
      </c>
      <c r="E91" s="42" t="s">
        <v>299</v>
      </c>
      <c r="F91" s="30">
        <v>2</v>
      </c>
      <c r="G91" s="28">
        <v>15000</v>
      </c>
      <c r="H91" s="28">
        <v>8820</v>
      </c>
      <c r="I91" s="27" t="s">
        <v>37</v>
      </c>
      <c r="J91" s="27" t="s">
        <v>37</v>
      </c>
      <c r="K91" s="27" t="s">
        <v>37</v>
      </c>
      <c r="L91" s="27" t="s">
        <v>37</v>
      </c>
      <c r="M91" s="27" t="s">
        <v>37</v>
      </c>
      <c r="N91" s="27" t="s">
        <v>37</v>
      </c>
      <c r="O91" s="27" t="s">
        <v>37</v>
      </c>
      <c r="P91" s="27" t="s">
        <v>37</v>
      </c>
      <c r="Q91" s="27" t="s">
        <v>38</v>
      </c>
      <c r="R91" s="27" t="s">
        <v>38</v>
      </c>
      <c r="S91" s="27">
        <v>9</v>
      </c>
      <c r="T91" s="43">
        <v>0.75</v>
      </c>
      <c r="U91" s="31">
        <v>17865</v>
      </c>
      <c r="V91" s="27">
        <v>3750</v>
      </c>
      <c r="W91" s="27">
        <v>1050</v>
      </c>
      <c r="X91" s="27">
        <v>346.5</v>
      </c>
      <c r="Y91" s="27">
        <v>808.5</v>
      </c>
      <c r="Z91" s="27">
        <v>5955</v>
      </c>
    </row>
    <row r="92" s="4" customFormat="1" ht="33" customHeight="1" spans="1:26">
      <c r="A92" s="27">
        <v>87</v>
      </c>
      <c r="B92" s="28" t="s">
        <v>300</v>
      </c>
      <c r="C92" s="28" t="s">
        <v>301</v>
      </c>
      <c r="D92" s="40" t="s">
        <v>35</v>
      </c>
      <c r="E92" s="39" t="s">
        <v>302</v>
      </c>
      <c r="F92" s="30">
        <v>7</v>
      </c>
      <c r="G92" s="28">
        <v>123000</v>
      </c>
      <c r="H92" s="28">
        <v>30870</v>
      </c>
      <c r="I92" s="27" t="s">
        <v>37</v>
      </c>
      <c r="J92" s="27" t="s">
        <v>37</v>
      </c>
      <c r="K92" s="27" t="s">
        <v>37</v>
      </c>
      <c r="L92" s="27" t="s">
        <v>37</v>
      </c>
      <c r="M92" s="27" t="s">
        <v>37</v>
      </c>
      <c r="N92" s="27" t="s">
        <v>37</v>
      </c>
      <c r="O92" s="27" t="s">
        <v>37</v>
      </c>
      <c r="P92" s="27" t="s">
        <v>37</v>
      </c>
      <c r="Q92" s="27" t="s">
        <v>38</v>
      </c>
      <c r="R92" s="27" t="s">
        <v>38</v>
      </c>
      <c r="S92" s="27" t="s">
        <v>38</v>
      </c>
      <c r="T92" s="27">
        <v>0</v>
      </c>
      <c r="U92" s="31" t="s">
        <v>39</v>
      </c>
      <c r="V92" s="27">
        <v>123000</v>
      </c>
      <c r="W92" s="27">
        <v>14700</v>
      </c>
      <c r="X92" s="27">
        <v>4851</v>
      </c>
      <c r="Y92" s="27">
        <v>11319</v>
      </c>
      <c r="Z92" s="27">
        <v>153870</v>
      </c>
    </row>
    <row r="93" s="4" customFormat="1" ht="33" customHeight="1" spans="1:26">
      <c r="A93" s="27">
        <v>88</v>
      </c>
      <c r="B93" s="27" t="s">
        <v>303</v>
      </c>
      <c r="C93" s="27" t="s">
        <v>304</v>
      </c>
      <c r="D93" s="40" t="s">
        <v>35</v>
      </c>
      <c r="E93" s="42" t="s">
        <v>305</v>
      </c>
      <c r="F93" s="30">
        <v>5</v>
      </c>
      <c r="G93" s="28">
        <v>0</v>
      </c>
      <c r="H93" s="28">
        <v>22050</v>
      </c>
      <c r="I93" s="27" t="s">
        <v>37</v>
      </c>
      <c r="J93" s="27" t="s">
        <v>37</v>
      </c>
      <c r="K93" s="27" t="s">
        <v>37</v>
      </c>
      <c r="L93" s="27" t="s">
        <v>37</v>
      </c>
      <c r="M93" s="27" t="s">
        <v>37</v>
      </c>
      <c r="N93" s="27" t="s">
        <v>37</v>
      </c>
      <c r="O93" s="27" t="s">
        <v>37</v>
      </c>
      <c r="P93" s="27" t="s">
        <v>37</v>
      </c>
      <c r="Q93" s="27" t="s">
        <v>38</v>
      </c>
      <c r="R93" s="27" t="s">
        <v>38</v>
      </c>
      <c r="S93" s="27" t="s">
        <v>38</v>
      </c>
      <c r="T93" s="27">
        <v>0</v>
      </c>
      <c r="U93" s="31" t="s">
        <v>39</v>
      </c>
      <c r="V93" s="27">
        <v>0</v>
      </c>
      <c r="W93" s="27">
        <v>10500</v>
      </c>
      <c r="X93" s="27">
        <v>3465</v>
      </c>
      <c r="Y93" s="27">
        <v>8085</v>
      </c>
      <c r="Z93" s="27">
        <v>22050</v>
      </c>
    </row>
    <row r="94" s="4" customFormat="1" ht="33" customHeight="1" spans="1:26">
      <c r="A94" s="27">
        <v>89</v>
      </c>
      <c r="B94" s="27" t="s">
        <v>306</v>
      </c>
      <c r="C94" s="27" t="s">
        <v>307</v>
      </c>
      <c r="D94" s="42" t="s">
        <v>97</v>
      </c>
      <c r="E94" s="42" t="s">
        <v>308</v>
      </c>
      <c r="F94" s="30">
        <v>5</v>
      </c>
      <c r="G94" s="28">
        <v>0</v>
      </c>
      <c r="H94" s="28">
        <v>22050</v>
      </c>
      <c r="I94" s="27" t="s">
        <v>37</v>
      </c>
      <c r="J94" s="27" t="s">
        <v>37</v>
      </c>
      <c r="K94" s="27" t="s">
        <v>37</v>
      </c>
      <c r="L94" s="27" t="s">
        <v>37</v>
      </c>
      <c r="M94" s="27" t="s">
        <v>37</v>
      </c>
      <c r="N94" s="27" t="s">
        <v>37</v>
      </c>
      <c r="O94" s="27" t="s">
        <v>37</v>
      </c>
      <c r="P94" s="27" t="s">
        <v>37</v>
      </c>
      <c r="Q94" s="27" t="s">
        <v>38</v>
      </c>
      <c r="R94" s="27" t="s">
        <v>38</v>
      </c>
      <c r="S94" s="27" t="s">
        <v>38</v>
      </c>
      <c r="T94" s="27">
        <v>0</v>
      </c>
      <c r="U94" s="31" t="s">
        <v>39</v>
      </c>
      <c r="V94" s="27">
        <v>0</v>
      </c>
      <c r="W94" s="27">
        <v>10500</v>
      </c>
      <c r="X94" s="27">
        <v>3465</v>
      </c>
      <c r="Y94" s="27">
        <v>8085</v>
      </c>
      <c r="Z94" s="27">
        <v>22050</v>
      </c>
    </row>
    <row r="95" s="4" customFormat="1" ht="33" customHeight="1" spans="1:26">
      <c r="A95" s="27">
        <v>90</v>
      </c>
      <c r="B95" s="27" t="s">
        <v>309</v>
      </c>
      <c r="C95" s="27" t="s">
        <v>231</v>
      </c>
      <c r="D95" s="40" t="s">
        <v>232</v>
      </c>
      <c r="E95" s="42" t="s">
        <v>233</v>
      </c>
      <c r="F95" s="30">
        <v>6</v>
      </c>
      <c r="G95" s="28">
        <v>0</v>
      </c>
      <c r="H95" s="28">
        <v>26460</v>
      </c>
      <c r="I95" s="27" t="s">
        <v>37</v>
      </c>
      <c r="J95" s="27" t="s">
        <v>37</v>
      </c>
      <c r="K95" s="27" t="s">
        <v>37</v>
      </c>
      <c r="L95" s="27" t="s">
        <v>37</v>
      </c>
      <c r="M95" s="27" t="s">
        <v>37</v>
      </c>
      <c r="N95" s="27" t="s">
        <v>37</v>
      </c>
      <c r="O95" s="27" t="s">
        <v>37</v>
      </c>
      <c r="P95" s="27" t="s">
        <v>37</v>
      </c>
      <c r="Q95" s="27" t="s">
        <v>38</v>
      </c>
      <c r="R95" s="27" t="s">
        <v>38</v>
      </c>
      <c r="S95" s="27" t="s">
        <v>38</v>
      </c>
      <c r="T95" s="27">
        <v>0</v>
      </c>
      <c r="U95" s="31" t="s">
        <v>39</v>
      </c>
      <c r="V95" s="27">
        <v>0</v>
      </c>
      <c r="W95" s="27">
        <v>12600</v>
      </c>
      <c r="X95" s="27">
        <v>4158</v>
      </c>
      <c r="Y95" s="27">
        <v>9702</v>
      </c>
      <c r="Z95" s="27">
        <v>26460</v>
      </c>
    </row>
    <row r="96" s="5" customFormat="1" ht="33" customHeight="1" spans="1:26">
      <c r="A96" s="47">
        <v>91</v>
      </c>
      <c r="B96" s="28" t="s">
        <v>310</v>
      </c>
      <c r="C96" s="48" t="s">
        <v>311</v>
      </c>
      <c r="D96" s="49" t="s">
        <v>35</v>
      </c>
      <c r="E96" s="50" t="s">
        <v>312</v>
      </c>
      <c r="F96" s="51">
        <v>2</v>
      </c>
      <c r="G96" s="27">
        <v>0</v>
      </c>
      <c r="H96" s="27">
        <v>10080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 t="s">
        <v>38</v>
      </c>
      <c r="R96" s="27" t="s">
        <v>38</v>
      </c>
      <c r="S96" s="27" t="s">
        <v>38</v>
      </c>
      <c r="T96" s="27">
        <v>0</v>
      </c>
      <c r="U96" s="31">
        <v>0</v>
      </c>
      <c r="V96" s="27">
        <v>0</v>
      </c>
      <c r="W96" s="28">
        <v>4400</v>
      </c>
      <c r="X96" s="28">
        <v>1704</v>
      </c>
      <c r="Y96" s="28">
        <v>3976</v>
      </c>
      <c r="Z96" s="29">
        <v>10080</v>
      </c>
    </row>
    <row r="97" s="6" customFormat="1" ht="33" customHeight="1" spans="1:26">
      <c r="A97" s="27">
        <v>92</v>
      </c>
      <c r="B97" s="28" t="s">
        <v>313</v>
      </c>
      <c r="C97" s="48" t="s">
        <v>192</v>
      </c>
      <c r="D97" s="49" t="s">
        <v>35</v>
      </c>
      <c r="E97" s="50" t="s">
        <v>314</v>
      </c>
      <c r="F97" s="51">
        <v>2</v>
      </c>
      <c r="G97" s="27">
        <v>0</v>
      </c>
      <c r="H97" s="27">
        <v>10080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 t="s">
        <v>38</v>
      </c>
      <c r="R97" s="27" t="s">
        <v>38</v>
      </c>
      <c r="S97" s="27" t="s">
        <v>38</v>
      </c>
      <c r="T97" s="27">
        <v>0</v>
      </c>
      <c r="U97" s="31">
        <v>0</v>
      </c>
      <c r="V97" s="27">
        <v>0</v>
      </c>
      <c r="W97" s="28">
        <v>4400</v>
      </c>
      <c r="X97" s="28">
        <v>1704</v>
      </c>
      <c r="Y97" s="28">
        <v>3976</v>
      </c>
      <c r="Z97" s="29">
        <v>10080</v>
      </c>
    </row>
    <row r="98" s="7" customFormat="1" ht="33" customHeight="1" spans="1:26">
      <c r="A98" s="27">
        <v>93</v>
      </c>
      <c r="B98" s="28" t="s">
        <v>315</v>
      </c>
      <c r="C98" s="48" t="s">
        <v>316</v>
      </c>
      <c r="D98" s="49" t="s">
        <v>35</v>
      </c>
      <c r="E98" s="52" t="s">
        <v>317</v>
      </c>
      <c r="F98" s="51">
        <v>2</v>
      </c>
      <c r="G98" s="27">
        <v>0</v>
      </c>
      <c r="H98" s="27">
        <v>10080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 t="s">
        <v>38</v>
      </c>
      <c r="R98" s="27" t="s">
        <v>38</v>
      </c>
      <c r="S98" s="27" t="s">
        <v>38</v>
      </c>
      <c r="T98" s="27">
        <v>0</v>
      </c>
      <c r="U98" s="31">
        <v>0</v>
      </c>
      <c r="V98" s="27">
        <v>0</v>
      </c>
      <c r="W98" s="28">
        <v>4400</v>
      </c>
      <c r="X98" s="28">
        <v>1704</v>
      </c>
      <c r="Y98" s="28">
        <v>3976</v>
      </c>
      <c r="Z98" s="29">
        <v>10080</v>
      </c>
    </row>
    <row r="99" s="7" customFormat="1" ht="33" customHeight="1" spans="1:26">
      <c r="A99" s="27">
        <v>94</v>
      </c>
      <c r="B99" s="28" t="s">
        <v>318</v>
      </c>
      <c r="C99" s="48" t="s">
        <v>319</v>
      </c>
      <c r="D99" s="49" t="s">
        <v>35</v>
      </c>
      <c r="E99" s="90" t="s">
        <v>320</v>
      </c>
      <c r="F99" s="51">
        <v>2</v>
      </c>
      <c r="G99" s="27">
        <v>0</v>
      </c>
      <c r="H99" s="27">
        <v>10080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 t="s">
        <v>38</v>
      </c>
      <c r="R99" s="27" t="s">
        <v>38</v>
      </c>
      <c r="S99" s="27" t="s">
        <v>38</v>
      </c>
      <c r="T99" s="27">
        <v>0</v>
      </c>
      <c r="U99" s="31">
        <v>0</v>
      </c>
      <c r="V99" s="27">
        <v>0</v>
      </c>
      <c r="W99" s="28">
        <v>4400</v>
      </c>
      <c r="X99" s="28">
        <v>1704</v>
      </c>
      <c r="Y99" s="28">
        <v>3976</v>
      </c>
      <c r="Z99" s="29">
        <v>10080</v>
      </c>
    </row>
    <row r="100" s="7" customFormat="1" ht="33" customHeight="1" spans="1:26">
      <c r="A100" s="27">
        <v>95</v>
      </c>
      <c r="B100" s="28" t="s">
        <v>321</v>
      </c>
      <c r="C100" s="48" t="s">
        <v>322</v>
      </c>
      <c r="D100" s="49" t="s">
        <v>35</v>
      </c>
      <c r="E100" s="90" t="s">
        <v>323</v>
      </c>
      <c r="F100" s="51">
        <v>2</v>
      </c>
      <c r="G100" s="27">
        <v>0</v>
      </c>
      <c r="H100" s="27">
        <v>10080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 t="s">
        <v>38</v>
      </c>
      <c r="R100" s="27" t="s">
        <v>38</v>
      </c>
      <c r="S100" s="27" t="s">
        <v>38</v>
      </c>
      <c r="T100" s="27">
        <v>0</v>
      </c>
      <c r="U100" s="31">
        <v>0</v>
      </c>
      <c r="V100" s="27">
        <v>0</v>
      </c>
      <c r="W100" s="28">
        <v>4400</v>
      </c>
      <c r="X100" s="28">
        <v>1704</v>
      </c>
      <c r="Y100" s="28">
        <v>3976</v>
      </c>
      <c r="Z100" s="29">
        <v>10080</v>
      </c>
    </row>
    <row r="101" s="7" customFormat="1" ht="33" customHeight="1" spans="1:26">
      <c r="A101" s="27">
        <v>96</v>
      </c>
      <c r="B101" s="28" t="s">
        <v>324</v>
      </c>
      <c r="C101" s="48" t="s">
        <v>325</v>
      </c>
      <c r="D101" s="49" t="s">
        <v>35</v>
      </c>
      <c r="E101" s="50" t="s">
        <v>326</v>
      </c>
      <c r="F101" s="51">
        <v>2</v>
      </c>
      <c r="G101" s="27">
        <v>0</v>
      </c>
      <c r="H101" s="27">
        <v>10080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 t="s">
        <v>38</v>
      </c>
      <c r="R101" s="27" t="s">
        <v>38</v>
      </c>
      <c r="S101" s="27" t="s">
        <v>38</v>
      </c>
      <c r="T101" s="27">
        <v>0</v>
      </c>
      <c r="U101" s="31">
        <v>0</v>
      </c>
      <c r="V101" s="27">
        <v>0</v>
      </c>
      <c r="W101" s="28">
        <v>4400</v>
      </c>
      <c r="X101" s="28">
        <v>1704</v>
      </c>
      <c r="Y101" s="28">
        <v>3976</v>
      </c>
      <c r="Z101" s="29">
        <v>10080</v>
      </c>
    </row>
    <row r="102" s="7" customFormat="1" ht="33" customHeight="1" spans="1:26">
      <c r="A102" s="27">
        <v>97</v>
      </c>
      <c r="B102" s="28" t="s">
        <v>327</v>
      </c>
      <c r="C102" s="48" t="s">
        <v>328</v>
      </c>
      <c r="D102" s="49" t="s">
        <v>35</v>
      </c>
      <c r="E102" s="90" t="s">
        <v>329</v>
      </c>
      <c r="F102" s="51">
        <v>2</v>
      </c>
      <c r="G102" s="27">
        <v>0</v>
      </c>
      <c r="H102" s="27">
        <v>10080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 t="s">
        <v>38</v>
      </c>
      <c r="R102" s="27" t="s">
        <v>38</v>
      </c>
      <c r="S102" s="27" t="s">
        <v>38</v>
      </c>
      <c r="T102" s="27">
        <v>0</v>
      </c>
      <c r="U102" s="31">
        <v>0</v>
      </c>
      <c r="V102" s="27">
        <v>0</v>
      </c>
      <c r="W102" s="28">
        <v>4400</v>
      </c>
      <c r="X102" s="28">
        <v>1704</v>
      </c>
      <c r="Y102" s="28">
        <v>3976</v>
      </c>
      <c r="Z102" s="29">
        <v>10080</v>
      </c>
    </row>
    <row r="103" s="7" customFormat="1" ht="33" customHeight="1" spans="1:26">
      <c r="A103" s="27">
        <v>98</v>
      </c>
      <c r="B103" s="28" t="s">
        <v>330</v>
      </c>
      <c r="C103" s="48" t="s">
        <v>331</v>
      </c>
      <c r="D103" s="49" t="s">
        <v>35</v>
      </c>
      <c r="E103" s="53" t="s">
        <v>332</v>
      </c>
      <c r="F103" s="51">
        <v>2</v>
      </c>
      <c r="G103" s="27">
        <v>0</v>
      </c>
      <c r="H103" s="27">
        <v>10080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 t="s">
        <v>38</v>
      </c>
      <c r="R103" s="27" t="s">
        <v>38</v>
      </c>
      <c r="S103" s="27" t="s">
        <v>38</v>
      </c>
      <c r="T103" s="27">
        <v>0</v>
      </c>
      <c r="U103" s="31">
        <v>0</v>
      </c>
      <c r="V103" s="27">
        <v>0</v>
      </c>
      <c r="W103" s="28">
        <v>4400</v>
      </c>
      <c r="X103" s="28">
        <v>1704</v>
      </c>
      <c r="Y103" s="28">
        <v>3976</v>
      </c>
      <c r="Z103" s="29">
        <v>10080</v>
      </c>
    </row>
    <row r="104" s="7" customFormat="1" ht="33" customHeight="1" spans="1:26">
      <c r="A104" s="27">
        <v>99</v>
      </c>
      <c r="B104" s="28" t="s">
        <v>333</v>
      </c>
      <c r="C104" s="48" t="s">
        <v>334</v>
      </c>
      <c r="D104" s="49" t="s">
        <v>35</v>
      </c>
      <c r="E104" s="90" t="s">
        <v>335</v>
      </c>
      <c r="F104" s="51">
        <v>2</v>
      </c>
      <c r="G104" s="27">
        <v>0</v>
      </c>
      <c r="H104" s="27">
        <v>10080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 t="s">
        <v>38</v>
      </c>
      <c r="R104" s="27" t="s">
        <v>38</v>
      </c>
      <c r="S104" s="27" t="s">
        <v>38</v>
      </c>
      <c r="T104" s="27">
        <v>0</v>
      </c>
      <c r="U104" s="31">
        <v>0</v>
      </c>
      <c r="V104" s="27">
        <v>0</v>
      </c>
      <c r="W104" s="28">
        <v>4400</v>
      </c>
      <c r="X104" s="28">
        <v>1704</v>
      </c>
      <c r="Y104" s="28">
        <v>3976</v>
      </c>
      <c r="Z104" s="29">
        <v>10080</v>
      </c>
    </row>
    <row r="105" s="7" customFormat="1" ht="33" customHeight="1" spans="1:26">
      <c r="A105" s="27">
        <v>100</v>
      </c>
      <c r="B105" s="28" t="s">
        <v>336</v>
      </c>
      <c r="C105" s="48" t="s">
        <v>337</v>
      </c>
      <c r="D105" s="49" t="s">
        <v>35</v>
      </c>
      <c r="E105" s="90" t="s">
        <v>338</v>
      </c>
      <c r="F105" s="51">
        <v>2</v>
      </c>
      <c r="G105" s="27">
        <v>0</v>
      </c>
      <c r="H105" s="27">
        <v>10080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 t="s">
        <v>38</v>
      </c>
      <c r="R105" s="27" t="s">
        <v>38</v>
      </c>
      <c r="S105" s="27" t="s">
        <v>38</v>
      </c>
      <c r="T105" s="27">
        <v>0</v>
      </c>
      <c r="U105" s="31">
        <v>0</v>
      </c>
      <c r="V105" s="27">
        <v>0</v>
      </c>
      <c r="W105" s="28">
        <v>4400</v>
      </c>
      <c r="X105" s="28">
        <v>1704</v>
      </c>
      <c r="Y105" s="28">
        <v>3976</v>
      </c>
      <c r="Z105" s="29">
        <v>10080</v>
      </c>
    </row>
    <row r="106" s="7" customFormat="1" ht="33" customHeight="1" spans="1:26">
      <c r="A106" s="27">
        <v>101</v>
      </c>
      <c r="B106" s="28" t="s">
        <v>339</v>
      </c>
      <c r="C106" s="48" t="s">
        <v>340</v>
      </c>
      <c r="D106" s="49" t="s">
        <v>35</v>
      </c>
      <c r="E106" s="90" t="s">
        <v>341</v>
      </c>
      <c r="F106" s="51">
        <v>2</v>
      </c>
      <c r="G106" s="27">
        <v>0</v>
      </c>
      <c r="H106" s="27">
        <v>10080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 t="s">
        <v>38</v>
      </c>
      <c r="R106" s="27" t="s">
        <v>38</v>
      </c>
      <c r="S106" s="27" t="s">
        <v>38</v>
      </c>
      <c r="T106" s="27">
        <v>0</v>
      </c>
      <c r="U106" s="31">
        <v>0</v>
      </c>
      <c r="V106" s="27">
        <v>0</v>
      </c>
      <c r="W106" s="28">
        <v>4400</v>
      </c>
      <c r="X106" s="28">
        <v>1704</v>
      </c>
      <c r="Y106" s="28">
        <v>3976</v>
      </c>
      <c r="Z106" s="29">
        <v>10080</v>
      </c>
    </row>
    <row r="107" s="7" customFormat="1" ht="33" customHeight="1" spans="1:26">
      <c r="A107" s="27">
        <v>102</v>
      </c>
      <c r="B107" s="28" t="s">
        <v>342</v>
      </c>
      <c r="C107" s="48" t="s">
        <v>343</v>
      </c>
      <c r="D107" s="49" t="s">
        <v>35</v>
      </c>
      <c r="E107" s="50" t="s">
        <v>344</v>
      </c>
      <c r="F107" s="51">
        <v>2</v>
      </c>
      <c r="G107" s="27">
        <v>0</v>
      </c>
      <c r="H107" s="27">
        <v>10080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 t="s">
        <v>38</v>
      </c>
      <c r="R107" s="27" t="s">
        <v>38</v>
      </c>
      <c r="S107" s="27" t="s">
        <v>38</v>
      </c>
      <c r="T107" s="27">
        <v>0</v>
      </c>
      <c r="U107" s="31">
        <v>0</v>
      </c>
      <c r="V107" s="27">
        <v>0</v>
      </c>
      <c r="W107" s="28">
        <v>4400</v>
      </c>
      <c r="X107" s="28">
        <v>1704</v>
      </c>
      <c r="Y107" s="28">
        <v>3976</v>
      </c>
      <c r="Z107" s="29">
        <v>10080</v>
      </c>
    </row>
    <row r="108" s="7" customFormat="1" ht="33" customHeight="1" spans="1:26">
      <c r="A108" s="27">
        <v>103</v>
      </c>
      <c r="B108" s="28" t="s">
        <v>345</v>
      </c>
      <c r="C108" s="48" t="s">
        <v>346</v>
      </c>
      <c r="D108" s="49" t="s">
        <v>35</v>
      </c>
      <c r="E108" s="90" t="s">
        <v>347</v>
      </c>
      <c r="F108" s="51">
        <v>2</v>
      </c>
      <c r="G108" s="27">
        <v>0</v>
      </c>
      <c r="H108" s="27">
        <v>10080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 t="s">
        <v>38</v>
      </c>
      <c r="R108" s="27" t="s">
        <v>38</v>
      </c>
      <c r="S108" s="27" t="s">
        <v>38</v>
      </c>
      <c r="T108" s="27">
        <v>0</v>
      </c>
      <c r="U108" s="31">
        <v>0</v>
      </c>
      <c r="V108" s="27">
        <v>0</v>
      </c>
      <c r="W108" s="28">
        <v>4400</v>
      </c>
      <c r="X108" s="28">
        <v>1704</v>
      </c>
      <c r="Y108" s="28">
        <v>3976</v>
      </c>
      <c r="Z108" s="29">
        <v>10080</v>
      </c>
    </row>
    <row r="109" s="7" customFormat="1" ht="33" customHeight="1" spans="1:26">
      <c r="A109" s="27">
        <v>104</v>
      </c>
      <c r="B109" s="28" t="s">
        <v>348</v>
      </c>
      <c r="C109" s="48" t="s">
        <v>349</v>
      </c>
      <c r="D109" s="49" t="s">
        <v>35</v>
      </c>
      <c r="E109" s="52" t="s">
        <v>350</v>
      </c>
      <c r="F109" s="51">
        <v>2</v>
      </c>
      <c r="G109" s="27">
        <v>0</v>
      </c>
      <c r="H109" s="27">
        <v>10080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 t="s">
        <v>38</v>
      </c>
      <c r="R109" s="27" t="s">
        <v>38</v>
      </c>
      <c r="S109" s="27" t="s">
        <v>38</v>
      </c>
      <c r="T109" s="27">
        <v>0</v>
      </c>
      <c r="U109" s="31">
        <v>0</v>
      </c>
      <c r="V109" s="27">
        <v>0</v>
      </c>
      <c r="W109" s="28">
        <v>4400</v>
      </c>
      <c r="X109" s="28">
        <v>1704</v>
      </c>
      <c r="Y109" s="28">
        <v>3976</v>
      </c>
      <c r="Z109" s="29">
        <v>10080</v>
      </c>
    </row>
    <row r="110" s="7" customFormat="1" ht="33" customHeight="1" spans="1:26">
      <c r="A110" s="27">
        <v>105</v>
      </c>
      <c r="B110" s="28" t="s">
        <v>351</v>
      </c>
      <c r="C110" s="48" t="s">
        <v>346</v>
      </c>
      <c r="D110" s="49" t="s">
        <v>35</v>
      </c>
      <c r="E110" s="52" t="s">
        <v>352</v>
      </c>
      <c r="F110" s="51">
        <v>2</v>
      </c>
      <c r="G110" s="27">
        <v>0</v>
      </c>
      <c r="H110" s="27">
        <v>10080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 t="s">
        <v>38</v>
      </c>
      <c r="R110" s="27" t="s">
        <v>38</v>
      </c>
      <c r="S110" s="27" t="s">
        <v>38</v>
      </c>
      <c r="T110" s="27">
        <v>0</v>
      </c>
      <c r="U110" s="31">
        <v>0</v>
      </c>
      <c r="V110" s="27">
        <v>0</v>
      </c>
      <c r="W110" s="28">
        <v>4400</v>
      </c>
      <c r="X110" s="28">
        <v>1704</v>
      </c>
      <c r="Y110" s="28">
        <v>3976</v>
      </c>
      <c r="Z110" s="29">
        <v>10080</v>
      </c>
    </row>
    <row r="111" s="7" customFormat="1" ht="33" customHeight="1" spans="1:26">
      <c r="A111" s="27">
        <v>106</v>
      </c>
      <c r="B111" s="28" t="s">
        <v>353</v>
      </c>
      <c r="C111" s="48" t="s">
        <v>354</v>
      </c>
      <c r="D111" s="49" t="s">
        <v>35</v>
      </c>
      <c r="E111" s="50" t="s">
        <v>355</v>
      </c>
      <c r="F111" s="51">
        <v>2</v>
      </c>
      <c r="G111" s="27">
        <v>0</v>
      </c>
      <c r="H111" s="27">
        <v>10080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 t="s">
        <v>38</v>
      </c>
      <c r="R111" s="27" t="s">
        <v>38</v>
      </c>
      <c r="S111" s="27" t="s">
        <v>38</v>
      </c>
      <c r="T111" s="27">
        <v>0</v>
      </c>
      <c r="U111" s="31">
        <v>0</v>
      </c>
      <c r="V111" s="27">
        <v>0</v>
      </c>
      <c r="W111" s="28">
        <v>4400</v>
      </c>
      <c r="X111" s="28">
        <v>1704</v>
      </c>
      <c r="Y111" s="28">
        <v>3976</v>
      </c>
      <c r="Z111" s="29">
        <v>10080</v>
      </c>
    </row>
    <row r="112" s="7" customFormat="1" ht="33" customHeight="1" spans="1:26">
      <c r="A112" s="27">
        <v>107</v>
      </c>
      <c r="B112" s="28" t="s">
        <v>356</v>
      </c>
      <c r="C112" s="48" t="s">
        <v>357</v>
      </c>
      <c r="D112" s="49" t="s">
        <v>35</v>
      </c>
      <c r="E112" s="91" t="s">
        <v>358</v>
      </c>
      <c r="F112" s="51">
        <v>2</v>
      </c>
      <c r="G112" s="27">
        <v>0</v>
      </c>
      <c r="H112" s="27">
        <v>10080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 t="s">
        <v>38</v>
      </c>
      <c r="R112" s="27" t="s">
        <v>38</v>
      </c>
      <c r="S112" s="27" t="s">
        <v>38</v>
      </c>
      <c r="T112" s="27">
        <v>0</v>
      </c>
      <c r="U112" s="31">
        <v>0</v>
      </c>
      <c r="V112" s="27">
        <v>0</v>
      </c>
      <c r="W112" s="28">
        <v>4400</v>
      </c>
      <c r="X112" s="28">
        <v>1704</v>
      </c>
      <c r="Y112" s="28">
        <v>3976</v>
      </c>
      <c r="Z112" s="29">
        <v>10080</v>
      </c>
    </row>
    <row r="113" s="7" customFormat="1" ht="33" customHeight="1" spans="1:26">
      <c r="A113" s="27">
        <v>108</v>
      </c>
      <c r="B113" s="28" t="s">
        <v>359</v>
      </c>
      <c r="C113" s="48" t="s">
        <v>360</v>
      </c>
      <c r="D113" s="49" t="s">
        <v>35</v>
      </c>
      <c r="E113" s="52" t="s">
        <v>361</v>
      </c>
      <c r="F113" s="51">
        <v>2</v>
      </c>
      <c r="G113" s="27">
        <v>0</v>
      </c>
      <c r="H113" s="27">
        <v>10080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 t="s">
        <v>38</v>
      </c>
      <c r="R113" s="27" t="s">
        <v>38</v>
      </c>
      <c r="S113" s="27" t="s">
        <v>38</v>
      </c>
      <c r="T113" s="27">
        <v>0</v>
      </c>
      <c r="U113" s="31">
        <v>0</v>
      </c>
      <c r="V113" s="27">
        <v>0</v>
      </c>
      <c r="W113" s="28">
        <v>4400</v>
      </c>
      <c r="X113" s="28">
        <v>1704</v>
      </c>
      <c r="Y113" s="28">
        <v>3976</v>
      </c>
      <c r="Z113" s="29">
        <v>10080</v>
      </c>
    </row>
    <row r="114" s="7" customFormat="1" ht="33" customHeight="1" spans="1:26">
      <c r="A114" s="27">
        <v>109</v>
      </c>
      <c r="B114" s="28" t="s">
        <v>362</v>
      </c>
      <c r="C114" s="48" t="s">
        <v>363</v>
      </c>
      <c r="D114" s="49" t="s">
        <v>35</v>
      </c>
      <c r="E114" s="50" t="s">
        <v>364</v>
      </c>
      <c r="F114" s="51">
        <v>2</v>
      </c>
      <c r="G114" s="27">
        <v>0</v>
      </c>
      <c r="H114" s="27">
        <v>10080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 t="s">
        <v>38</v>
      </c>
      <c r="R114" s="27" t="s">
        <v>38</v>
      </c>
      <c r="S114" s="27" t="s">
        <v>38</v>
      </c>
      <c r="T114" s="27">
        <v>0</v>
      </c>
      <c r="U114" s="31">
        <v>0</v>
      </c>
      <c r="V114" s="27">
        <v>0</v>
      </c>
      <c r="W114" s="28">
        <v>4400</v>
      </c>
      <c r="X114" s="28">
        <v>1704</v>
      </c>
      <c r="Y114" s="28">
        <v>3976</v>
      </c>
      <c r="Z114" s="29">
        <v>10080</v>
      </c>
    </row>
    <row r="115" s="7" customFormat="1" ht="33" customHeight="1" spans="1:26">
      <c r="A115" s="27">
        <v>110</v>
      </c>
      <c r="B115" s="28" t="s">
        <v>365</v>
      </c>
      <c r="C115" s="48" t="s">
        <v>366</v>
      </c>
      <c r="D115" s="49" t="s">
        <v>35</v>
      </c>
      <c r="E115" s="53" t="s">
        <v>367</v>
      </c>
      <c r="F115" s="51">
        <v>2</v>
      </c>
      <c r="G115" s="27">
        <v>0</v>
      </c>
      <c r="H115" s="27">
        <v>10080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 t="s">
        <v>38</v>
      </c>
      <c r="R115" s="27" t="s">
        <v>38</v>
      </c>
      <c r="S115" s="27" t="s">
        <v>38</v>
      </c>
      <c r="T115" s="27">
        <v>0</v>
      </c>
      <c r="U115" s="31">
        <v>0</v>
      </c>
      <c r="V115" s="27">
        <v>0</v>
      </c>
      <c r="W115" s="28">
        <v>4400</v>
      </c>
      <c r="X115" s="28">
        <v>1704</v>
      </c>
      <c r="Y115" s="28">
        <v>3976</v>
      </c>
      <c r="Z115" s="29">
        <v>10080</v>
      </c>
    </row>
    <row r="116" s="7" customFormat="1" ht="33" customHeight="1" spans="1:26">
      <c r="A116" s="27">
        <v>111</v>
      </c>
      <c r="B116" s="28" t="s">
        <v>368</v>
      </c>
      <c r="C116" s="48" t="s">
        <v>369</v>
      </c>
      <c r="D116" s="54" t="s">
        <v>370</v>
      </c>
      <c r="E116" s="91" t="s">
        <v>371</v>
      </c>
      <c r="F116" s="51">
        <v>2</v>
      </c>
      <c r="G116" s="27">
        <v>0</v>
      </c>
      <c r="H116" s="27">
        <v>10080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 t="s">
        <v>38</v>
      </c>
      <c r="R116" s="27" t="s">
        <v>38</v>
      </c>
      <c r="S116" s="27" t="s">
        <v>38</v>
      </c>
      <c r="T116" s="27">
        <v>0</v>
      </c>
      <c r="U116" s="31">
        <v>0</v>
      </c>
      <c r="V116" s="27">
        <v>0</v>
      </c>
      <c r="W116" s="28">
        <v>4400</v>
      </c>
      <c r="X116" s="28">
        <v>1704</v>
      </c>
      <c r="Y116" s="28">
        <v>3976</v>
      </c>
      <c r="Z116" s="29">
        <v>10080</v>
      </c>
    </row>
    <row r="117" s="7" customFormat="1" ht="33" customHeight="1" spans="1:26">
      <c r="A117" s="55">
        <v>112</v>
      </c>
      <c r="B117" s="46" t="s">
        <v>372</v>
      </c>
      <c r="C117" s="56" t="s">
        <v>373</v>
      </c>
      <c r="D117" s="57" t="s">
        <v>35</v>
      </c>
      <c r="E117" s="92" t="s">
        <v>374</v>
      </c>
      <c r="F117" s="59">
        <v>2</v>
      </c>
      <c r="G117" s="55">
        <v>0</v>
      </c>
      <c r="H117" s="55">
        <v>10080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 t="s">
        <v>38</v>
      </c>
      <c r="R117" s="55" t="s">
        <v>38</v>
      </c>
      <c r="S117" s="55" t="s">
        <v>38</v>
      </c>
      <c r="T117" s="55">
        <v>0</v>
      </c>
      <c r="U117" s="60">
        <v>0</v>
      </c>
      <c r="V117" s="55">
        <v>0</v>
      </c>
      <c r="W117" s="46">
        <v>4400</v>
      </c>
      <c r="X117" s="46">
        <v>1704</v>
      </c>
      <c r="Y117" s="46">
        <v>3976</v>
      </c>
      <c r="Z117" s="61">
        <v>10080</v>
      </c>
    </row>
    <row r="118" s="7" customFormat="1" ht="33" customHeight="1" spans="1:26">
      <c r="A118" s="28" t="s">
        <v>31</v>
      </c>
      <c r="B118" s="48" t="s">
        <v>38</v>
      </c>
      <c r="C118" s="28" t="s">
        <v>38</v>
      </c>
      <c r="D118" s="48" t="s">
        <v>38</v>
      </c>
      <c r="E118" s="28" t="s">
        <v>38</v>
      </c>
      <c r="F118" s="48">
        <f>SUM(F6:F117)</f>
        <v>492</v>
      </c>
      <c r="G118" s="28">
        <f>SUM(G6:G117)</f>
        <v>3340000</v>
      </c>
      <c r="H118" s="48">
        <f>SUM(H6:H117)</f>
        <v>2197440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28" t="s">
        <v>38</v>
      </c>
      <c r="R118" s="48" t="s">
        <v>38</v>
      </c>
      <c r="S118" s="28" t="s">
        <v>38</v>
      </c>
      <c r="T118" s="48" t="s">
        <v>38</v>
      </c>
      <c r="U118" s="62">
        <f>SUM(U20:U117)</f>
        <v>352257.5</v>
      </c>
      <c r="V118" s="48">
        <f>SUM(V6:V116)</f>
        <v>3116000</v>
      </c>
      <c r="W118" s="28">
        <f>SUM(W6:W117)</f>
        <v>976525</v>
      </c>
      <c r="X118" s="48">
        <f>SUM(X6:X117)</f>
        <v>327797.25</v>
      </c>
      <c r="Y118" s="28">
        <f>SUM(Y6:Y117)</f>
        <v>764860.25</v>
      </c>
      <c r="Z118" s="29">
        <f>SUM(Z6:Z117)</f>
        <v>5185182.5</v>
      </c>
    </row>
    <row r="119" s="7" customFormat="1" ht="33" customHeight="1" spans="1:26">
      <c r="A119" s="63" t="s">
        <v>375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5"/>
    </row>
    <row r="120" s="7" customFormat="1" ht="33" customHeight="1" spans="1:26">
      <c r="A120" s="66">
        <v>1</v>
      </c>
      <c r="B120" s="67" t="s">
        <v>376</v>
      </c>
      <c r="C120" s="67" t="s">
        <v>377</v>
      </c>
      <c r="D120" s="67" t="s">
        <v>378</v>
      </c>
      <c r="E120" s="93" t="s">
        <v>379</v>
      </c>
      <c r="F120" s="68">
        <v>2</v>
      </c>
      <c r="G120" s="66">
        <v>0</v>
      </c>
      <c r="H120" s="66">
        <v>10080</v>
      </c>
      <c r="I120" s="66" t="s">
        <v>37</v>
      </c>
      <c r="J120" s="66" t="s">
        <v>37</v>
      </c>
      <c r="K120" s="66" t="s">
        <v>37</v>
      </c>
      <c r="L120" s="66" t="s">
        <v>37</v>
      </c>
      <c r="M120" s="66" t="s">
        <v>37</v>
      </c>
      <c r="N120" s="66" t="s">
        <v>37</v>
      </c>
      <c r="O120" s="66" t="s">
        <v>37</v>
      </c>
      <c r="P120" s="66" t="s">
        <v>37</v>
      </c>
      <c r="Q120" s="66" t="s">
        <v>38</v>
      </c>
      <c r="R120" s="66" t="s">
        <v>38</v>
      </c>
      <c r="S120" s="66">
        <v>7</v>
      </c>
      <c r="T120" s="69">
        <v>0.5833</v>
      </c>
      <c r="U120" s="66">
        <f>H120-Z120</f>
        <v>5880</v>
      </c>
      <c r="V120" s="70">
        <v>0</v>
      </c>
      <c r="W120" s="71">
        <v>1750</v>
      </c>
      <c r="X120" s="71">
        <v>735</v>
      </c>
      <c r="Y120" s="71">
        <v>1715</v>
      </c>
      <c r="Z120" s="66">
        <v>4200</v>
      </c>
    </row>
    <row r="121" s="7" customFormat="1" ht="33" customHeight="1" spans="1:26">
      <c r="A121" s="66">
        <v>2</v>
      </c>
      <c r="B121" s="67" t="s">
        <v>380</v>
      </c>
      <c r="C121" s="67" t="s">
        <v>162</v>
      </c>
      <c r="D121" s="67" t="s">
        <v>378</v>
      </c>
      <c r="E121" s="93" t="s">
        <v>381</v>
      </c>
      <c r="F121" s="68">
        <v>2</v>
      </c>
      <c r="G121" s="66">
        <v>0</v>
      </c>
      <c r="H121" s="66">
        <v>10080</v>
      </c>
      <c r="I121" s="66" t="s">
        <v>37</v>
      </c>
      <c r="J121" s="66" t="s">
        <v>37</v>
      </c>
      <c r="K121" s="66" t="s">
        <v>37</v>
      </c>
      <c r="L121" s="66" t="s">
        <v>37</v>
      </c>
      <c r="M121" s="66" t="s">
        <v>37</v>
      </c>
      <c r="N121" s="66" t="s">
        <v>37</v>
      </c>
      <c r="O121" s="66" t="s">
        <v>37</v>
      </c>
      <c r="P121" s="66" t="s">
        <v>37</v>
      </c>
      <c r="Q121" s="66" t="s">
        <v>38</v>
      </c>
      <c r="R121" s="66" t="s">
        <v>38</v>
      </c>
      <c r="S121" s="66" t="s">
        <v>38</v>
      </c>
      <c r="T121" s="66">
        <v>0</v>
      </c>
      <c r="U121" s="66" t="s">
        <v>39</v>
      </c>
      <c r="V121" s="70">
        <v>0</v>
      </c>
      <c r="W121" s="71">
        <v>4400</v>
      </c>
      <c r="X121" s="71">
        <v>1704</v>
      </c>
      <c r="Y121" s="71">
        <v>3976</v>
      </c>
      <c r="Z121" s="66">
        <f t="shared" ref="Z121:Z184" si="0">G121+H121-U121</f>
        <v>10080</v>
      </c>
    </row>
    <row r="122" s="7" customFormat="1" ht="33" customHeight="1" spans="1:26">
      <c r="A122" s="66">
        <v>3</v>
      </c>
      <c r="B122" s="67" t="s">
        <v>382</v>
      </c>
      <c r="C122" s="67" t="s">
        <v>383</v>
      </c>
      <c r="D122" s="67" t="s">
        <v>378</v>
      </c>
      <c r="E122" s="93" t="s">
        <v>384</v>
      </c>
      <c r="F122" s="68">
        <v>2</v>
      </c>
      <c r="G122" s="66">
        <v>0</v>
      </c>
      <c r="H122" s="66">
        <v>10080</v>
      </c>
      <c r="I122" s="66" t="s">
        <v>37</v>
      </c>
      <c r="J122" s="66" t="s">
        <v>37</v>
      </c>
      <c r="K122" s="66" t="s">
        <v>37</v>
      </c>
      <c r="L122" s="66" t="s">
        <v>37</v>
      </c>
      <c r="M122" s="66" t="s">
        <v>37</v>
      </c>
      <c r="N122" s="66" t="s">
        <v>37</v>
      </c>
      <c r="O122" s="66" t="s">
        <v>37</v>
      </c>
      <c r="P122" s="66" t="s">
        <v>37</v>
      </c>
      <c r="Q122" s="66" t="s">
        <v>38</v>
      </c>
      <c r="R122" s="66" t="s">
        <v>38</v>
      </c>
      <c r="S122" s="66" t="s">
        <v>38</v>
      </c>
      <c r="T122" s="66">
        <v>0</v>
      </c>
      <c r="U122" s="66" t="s">
        <v>39</v>
      </c>
      <c r="V122" s="70">
        <v>0</v>
      </c>
      <c r="W122" s="71">
        <v>4400</v>
      </c>
      <c r="X122" s="71">
        <v>1704</v>
      </c>
      <c r="Y122" s="71">
        <v>3976</v>
      </c>
      <c r="Z122" s="66">
        <f t="shared" si="0"/>
        <v>10080</v>
      </c>
    </row>
    <row r="123" s="7" customFormat="1" ht="33" customHeight="1" spans="1:26">
      <c r="A123" s="66">
        <v>4</v>
      </c>
      <c r="B123" s="67" t="s">
        <v>385</v>
      </c>
      <c r="C123" s="67" t="s">
        <v>386</v>
      </c>
      <c r="D123" s="67" t="s">
        <v>387</v>
      </c>
      <c r="E123" s="93" t="s">
        <v>388</v>
      </c>
      <c r="F123" s="68">
        <v>2</v>
      </c>
      <c r="G123" s="66">
        <v>0</v>
      </c>
      <c r="H123" s="66">
        <v>10080</v>
      </c>
      <c r="I123" s="66" t="s">
        <v>37</v>
      </c>
      <c r="J123" s="66" t="s">
        <v>37</v>
      </c>
      <c r="K123" s="66" t="s">
        <v>37</v>
      </c>
      <c r="L123" s="66" t="s">
        <v>37</v>
      </c>
      <c r="M123" s="66" t="s">
        <v>37</v>
      </c>
      <c r="N123" s="66" t="s">
        <v>37</v>
      </c>
      <c r="O123" s="66" t="s">
        <v>37</v>
      </c>
      <c r="P123" s="66" t="s">
        <v>37</v>
      </c>
      <c r="Q123" s="66" t="s">
        <v>38</v>
      </c>
      <c r="R123" s="66" t="s">
        <v>38</v>
      </c>
      <c r="S123" s="66" t="s">
        <v>38</v>
      </c>
      <c r="T123" s="66">
        <v>0</v>
      </c>
      <c r="U123" s="66" t="s">
        <v>39</v>
      </c>
      <c r="V123" s="70">
        <v>0</v>
      </c>
      <c r="W123" s="71">
        <v>4400</v>
      </c>
      <c r="X123" s="71">
        <v>1704</v>
      </c>
      <c r="Y123" s="71">
        <v>3976</v>
      </c>
      <c r="Z123" s="66">
        <f t="shared" si="0"/>
        <v>10080</v>
      </c>
    </row>
    <row r="124" s="7" customFormat="1" ht="33" customHeight="1" spans="1:26">
      <c r="A124" s="66">
        <v>5</v>
      </c>
      <c r="B124" s="67" t="s">
        <v>389</v>
      </c>
      <c r="C124" s="67" t="s">
        <v>390</v>
      </c>
      <c r="D124" s="67" t="s">
        <v>378</v>
      </c>
      <c r="E124" s="93" t="s">
        <v>391</v>
      </c>
      <c r="F124" s="68">
        <v>2</v>
      </c>
      <c r="G124" s="66">
        <v>0</v>
      </c>
      <c r="H124" s="66">
        <v>10080</v>
      </c>
      <c r="I124" s="66" t="s">
        <v>37</v>
      </c>
      <c r="J124" s="66" t="s">
        <v>37</v>
      </c>
      <c r="K124" s="66" t="s">
        <v>37</v>
      </c>
      <c r="L124" s="66" t="s">
        <v>37</v>
      </c>
      <c r="M124" s="66" t="s">
        <v>37</v>
      </c>
      <c r="N124" s="66" t="s">
        <v>37</v>
      </c>
      <c r="O124" s="66" t="s">
        <v>37</v>
      </c>
      <c r="P124" s="66" t="s">
        <v>37</v>
      </c>
      <c r="Q124" s="66" t="s">
        <v>38</v>
      </c>
      <c r="R124" s="66" t="s">
        <v>38</v>
      </c>
      <c r="S124" s="66" t="s">
        <v>38</v>
      </c>
      <c r="T124" s="66">
        <v>0</v>
      </c>
      <c r="U124" s="66" t="s">
        <v>39</v>
      </c>
      <c r="V124" s="70">
        <v>0</v>
      </c>
      <c r="W124" s="71">
        <v>4400</v>
      </c>
      <c r="X124" s="71">
        <v>1704</v>
      </c>
      <c r="Y124" s="71">
        <v>3976</v>
      </c>
      <c r="Z124" s="66">
        <f t="shared" si="0"/>
        <v>10080</v>
      </c>
    </row>
    <row r="125" s="7" customFormat="1" ht="33" customHeight="1" spans="1:26">
      <c r="A125" s="66">
        <v>6</v>
      </c>
      <c r="B125" s="67" t="s">
        <v>392</v>
      </c>
      <c r="C125" s="67" t="s">
        <v>393</v>
      </c>
      <c r="D125" s="67" t="s">
        <v>378</v>
      </c>
      <c r="E125" s="93" t="s">
        <v>394</v>
      </c>
      <c r="F125" s="68">
        <v>2</v>
      </c>
      <c r="G125" s="66">
        <v>0</v>
      </c>
      <c r="H125" s="66">
        <v>10080</v>
      </c>
      <c r="I125" s="66" t="s">
        <v>37</v>
      </c>
      <c r="J125" s="66" t="s">
        <v>37</v>
      </c>
      <c r="K125" s="66" t="s">
        <v>37</v>
      </c>
      <c r="L125" s="66" t="s">
        <v>37</v>
      </c>
      <c r="M125" s="66" t="s">
        <v>37</v>
      </c>
      <c r="N125" s="66" t="s">
        <v>37</v>
      </c>
      <c r="O125" s="66" t="s">
        <v>37</v>
      </c>
      <c r="P125" s="66" t="s">
        <v>37</v>
      </c>
      <c r="Q125" s="66" t="s">
        <v>38</v>
      </c>
      <c r="R125" s="66" t="s">
        <v>38</v>
      </c>
      <c r="S125" s="66" t="s">
        <v>38</v>
      </c>
      <c r="T125" s="66">
        <v>0</v>
      </c>
      <c r="U125" s="66" t="s">
        <v>39</v>
      </c>
      <c r="V125" s="70">
        <v>0</v>
      </c>
      <c r="W125" s="71">
        <v>4400</v>
      </c>
      <c r="X125" s="71">
        <v>1704</v>
      </c>
      <c r="Y125" s="71">
        <v>3976</v>
      </c>
      <c r="Z125" s="66">
        <f t="shared" si="0"/>
        <v>10080</v>
      </c>
    </row>
    <row r="126" s="7" customFormat="1" ht="33" customHeight="1" spans="1:26">
      <c r="A126" s="66">
        <v>7</v>
      </c>
      <c r="B126" s="67" t="s">
        <v>395</v>
      </c>
      <c r="C126" s="67" t="s">
        <v>396</v>
      </c>
      <c r="D126" s="67" t="s">
        <v>378</v>
      </c>
      <c r="E126" s="67" t="s">
        <v>397</v>
      </c>
      <c r="F126" s="68">
        <v>6</v>
      </c>
      <c r="G126" s="66">
        <v>81000</v>
      </c>
      <c r="H126" s="66">
        <f t="shared" ref="H126:H189" si="1">F126*4410</f>
        <v>26460</v>
      </c>
      <c r="I126" s="66" t="s">
        <v>37</v>
      </c>
      <c r="J126" s="66" t="s">
        <v>37</v>
      </c>
      <c r="K126" s="66" t="s">
        <v>37</v>
      </c>
      <c r="L126" s="66" t="s">
        <v>37</v>
      </c>
      <c r="M126" s="66" t="s">
        <v>37</v>
      </c>
      <c r="N126" s="66" t="s">
        <v>37</v>
      </c>
      <c r="O126" s="66" t="s">
        <v>37</v>
      </c>
      <c r="P126" s="66" t="s">
        <v>37</v>
      </c>
      <c r="Q126" s="66" t="s">
        <v>38</v>
      </c>
      <c r="R126" s="66" t="s">
        <v>38</v>
      </c>
      <c r="S126" s="66" t="s">
        <v>38</v>
      </c>
      <c r="T126" s="66">
        <v>0</v>
      </c>
      <c r="U126" s="66" t="s">
        <v>39</v>
      </c>
      <c r="V126" s="66">
        <f t="shared" ref="V126:V167" si="2">G126</f>
        <v>81000</v>
      </c>
      <c r="W126" s="66">
        <f t="shared" ref="W126:W167" si="3">F126*2100</f>
        <v>12600</v>
      </c>
      <c r="X126" s="66">
        <f t="shared" ref="X126:X167" si="4">F126*2310*30%</f>
        <v>4158</v>
      </c>
      <c r="Y126" s="66">
        <f t="shared" ref="Y126:Y167" si="5">F126*2310*70%</f>
        <v>9702</v>
      </c>
      <c r="Z126" s="66">
        <f t="shared" si="0"/>
        <v>107460</v>
      </c>
    </row>
    <row r="127" s="7" customFormat="1" ht="33" customHeight="1" spans="1:26">
      <c r="A127" s="66">
        <v>8</v>
      </c>
      <c r="B127" s="67" t="s">
        <v>398</v>
      </c>
      <c r="C127" s="67" t="s">
        <v>399</v>
      </c>
      <c r="D127" s="67" t="s">
        <v>378</v>
      </c>
      <c r="E127" s="67" t="s">
        <v>400</v>
      </c>
      <c r="F127" s="68">
        <v>4</v>
      </c>
      <c r="G127" s="66">
        <v>81000</v>
      </c>
      <c r="H127" s="66">
        <f t="shared" si="1"/>
        <v>17640</v>
      </c>
      <c r="I127" s="66" t="s">
        <v>37</v>
      </c>
      <c r="J127" s="66" t="s">
        <v>37</v>
      </c>
      <c r="K127" s="66" t="s">
        <v>37</v>
      </c>
      <c r="L127" s="66" t="s">
        <v>37</v>
      </c>
      <c r="M127" s="66" t="s">
        <v>37</v>
      </c>
      <c r="N127" s="66" t="s">
        <v>37</v>
      </c>
      <c r="O127" s="66" t="s">
        <v>37</v>
      </c>
      <c r="P127" s="66" t="s">
        <v>37</v>
      </c>
      <c r="Q127" s="66" t="s">
        <v>38</v>
      </c>
      <c r="R127" s="66" t="s">
        <v>38</v>
      </c>
      <c r="S127" s="66" t="s">
        <v>38</v>
      </c>
      <c r="T127" s="66">
        <v>0</v>
      </c>
      <c r="U127" s="66" t="s">
        <v>39</v>
      </c>
      <c r="V127" s="66">
        <f t="shared" si="2"/>
        <v>81000</v>
      </c>
      <c r="W127" s="66">
        <f t="shared" si="3"/>
        <v>8400</v>
      </c>
      <c r="X127" s="66">
        <f t="shared" si="4"/>
        <v>2772</v>
      </c>
      <c r="Y127" s="66">
        <f t="shared" si="5"/>
        <v>6468</v>
      </c>
      <c r="Z127" s="66">
        <f t="shared" si="0"/>
        <v>98640</v>
      </c>
    </row>
    <row r="128" s="7" customFormat="1" ht="33" customHeight="1" spans="1:26">
      <c r="A128" s="66">
        <v>9</v>
      </c>
      <c r="B128" s="67" t="s">
        <v>401</v>
      </c>
      <c r="C128" s="67" t="s">
        <v>402</v>
      </c>
      <c r="D128" s="67" t="s">
        <v>378</v>
      </c>
      <c r="E128" s="67" t="s">
        <v>403</v>
      </c>
      <c r="F128" s="68">
        <v>3</v>
      </c>
      <c r="G128" s="66">
        <v>81000</v>
      </c>
      <c r="H128" s="66">
        <f t="shared" si="1"/>
        <v>13230</v>
      </c>
      <c r="I128" s="66" t="s">
        <v>37</v>
      </c>
      <c r="J128" s="66" t="s">
        <v>37</v>
      </c>
      <c r="K128" s="66" t="s">
        <v>37</v>
      </c>
      <c r="L128" s="66" t="s">
        <v>37</v>
      </c>
      <c r="M128" s="66" t="s">
        <v>37</v>
      </c>
      <c r="N128" s="66" t="s">
        <v>37</v>
      </c>
      <c r="O128" s="66" t="s">
        <v>37</v>
      </c>
      <c r="P128" s="66" t="s">
        <v>37</v>
      </c>
      <c r="Q128" s="66" t="s">
        <v>38</v>
      </c>
      <c r="R128" s="66" t="s">
        <v>38</v>
      </c>
      <c r="S128" s="66" t="s">
        <v>38</v>
      </c>
      <c r="T128" s="66">
        <v>0</v>
      </c>
      <c r="U128" s="66" t="s">
        <v>39</v>
      </c>
      <c r="V128" s="66">
        <f t="shared" si="2"/>
        <v>81000</v>
      </c>
      <c r="W128" s="66">
        <f t="shared" si="3"/>
        <v>6300</v>
      </c>
      <c r="X128" s="66">
        <f t="shared" si="4"/>
        <v>2079</v>
      </c>
      <c r="Y128" s="66">
        <f t="shared" si="5"/>
        <v>4851</v>
      </c>
      <c r="Z128" s="66">
        <f t="shared" si="0"/>
        <v>94230</v>
      </c>
    </row>
    <row r="129" s="7" customFormat="1" ht="33" customHeight="1" spans="1:26">
      <c r="A129" s="66">
        <v>10</v>
      </c>
      <c r="B129" s="67" t="s">
        <v>404</v>
      </c>
      <c r="C129" s="67" t="s">
        <v>405</v>
      </c>
      <c r="D129" s="67" t="s">
        <v>378</v>
      </c>
      <c r="E129" s="67" t="s">
        <v>406</v>
      </c>
      <c r="F129" s="68">
        <v>4</v>
      </c>
      <c r="G129" s="66">
        <v>81000</v>
      </c>
      <c r="H129" s="66">
        <f t="shared" si="1"/>
        <v>17640</v>
      </c>
      <c r="I129" s="66" t="s">
        <v>37</v>
      </c>
      <c r="J129" s="66" t="s">
        <v>37</v>
      </c>
      <c r="K129" s="66" t="s">
        <v>37</v>
      </c>
      <c r="L129" s="66" t="s">
        <v>37</v>
      </c>
      <c r="M129" s="66" t="s">
        <v>37</v>
      </c>
      <c r="N129" s="66" t="s">
        <v>37</v>
      </c>
      <c r="O129" s="66" t="s">
        <v>37</v>
      </c>
      <c r="P129" s="66" t="s">
        <v>37</v>
      </c>
      <c r="Q129" s="66" t="s">
        <v>38</v>
      </c>
      <c r="R129" s="66" t="s">
        <v>38</v>
      </c>
      <c r="S129" s="66" t="s">
        <v>38</v>
      </c>
      <c r="T129" s="66">
        <v>0</v>
      </c>
      <c r="U129" s="66" t="s">
        <v>39</v>
      </c>
      <c r="V129" s="66">
        <f t="shared" si="2"/>
        <v>81000</v>
      </c>
      <c r="W129" s="66">
        <f t="shared" si="3"/>
        <v>8400</v>
      </c>
      <c r="X129" s="66">
        <f t="shared" si="4"/>
        <v>2772</v>
      </c>
      <c r="Y129" s="66">
        <f t="shared" si="5"/>
        <v>6468</v>
      </c>
      <c r="Z129" s="66">
        <f t="shared" si="0"/>
        <v>98640</v>
      </c>
    </row>
    <row r="130" s="7" customFormat="1" ht="33" customHeight="1" spans="1:26">
      <c r="A130" s="66">
        <v>11</v>
      </c>
      <c r="B130" s="67" t="s">
        <v>407</v>
      </c>
      <c r="C130" s="67" t="s">
        <v>408</v>
      </c>
      <c r="D130" s="67" t="s">
        <v>378</v>
      </c>
      <c r="E130" s="93" t="s">
        <v>409</v>
      </c>
      <c r="F130" s="68">
        <v>4</v>
      </c>
      <c r="G130" s="66">
        <v>81000</v>
      </c>
      <c r="H130" s="66">
        <f t="shared" si="1"/>
        <v>17640</v>
      </c>
      <c r="I130" s="66" t="s">
        <v>37</v>
      </c>
      <c r="J130" s="66" t="s">
        <v>37</v>
      </c>
      <c r="K130" s="66" t="s">
        <v>37</v>
      </c>
      <c r="L130" s="66" t="s">
        <v>37</v>
      </c>
      <c r="M130" s="66" t="s">
        <v>37</v>
      </c>
      <c r="N130" s="66" t="s">
        <v>37</v>
      </c>
      <c r="O130" s="66" t="s">
        <v>37</v>
      </c>
      <c r="P130" s="66" t="s">
        <v>37</v>
      </c>
      <c r="Q130" s="66" t="s">
        <v>38</v>
      </c>
      <c r="R130" s="66" t="s">
        <v>38</v>
      </c>
      <c r="S130" s="66" t="s">
        <v>38</v>
      </c>
      <c r="T130" s="66">
        <v>0</v>
      </c>
      <c r="U130" s="66" t="s">
        <v>39</v>
      </c>
      <c r="V130" s="66">
        <f t="shared" si="2"/>
        <v>81000</v>
      </c>
      <c r="W130" s="66">
        <f t="shared" si="3"/>
        <v>8400</v>
      </c>
      <c r="X130" s="66">
        <f t="shared" si="4"/>
        <v>2772</v>
      </c>
      <c r="Y130" s="66">
        <f t="shared" si="5"/>
        <v>6468</v>
      </c>
      <c r="Z130" s="66">
        <f t="shared" si="0"/>
        <v>98640</v>
      </c>
    </row>
    <row r="131" s="7" customFormat="1" ht="33" customHeight="1" spans="1:26">
      <c r="A131" s="66">
        <v>12</v>
      </c>
      <c r="B131" s="67" t="s">
        <v>410</v>
      </c>
      <c r="C131" s="67" t="s">
        <v>411</v>
      </c>
      <c r="D131" s="67" t="s">
        <v>412</v>
      </c>
      <c r="E131" s="93" t="s">
        <v>413</v>
      </c>
      <c r="F131" s="68">
        <v>5</v>
      </c>
      <c r="G131" s="66">
        <v>81000</v>
      </c>
      <c r="H131" s="66">
        <f t="shared" si="1"/>
        <v>22050</v>
      </c>
      <c r="I131" s="66" t="s">
        <v>37</v>
      </c>
      <c r="J131" s="66" t="s">
        <v>37</v>
      </c>
      <c r="K131" s="66" t="s">
        <v>37</v>
      </c>
      <c r="L131" s="66" t="s">
        <v>37</v>
      </c>
      <c r="M131" s="66" t="s">
        <v>37</v>
      </c>
      <c r="N131" s="66" t="s">
        <v>37</v>
      </c>
      <c r="O131" s="66" t="s">
        <v>37</v>
      </c>
      <c r="P131" s="66" t="s">
        <v>37</v>
      </c>
      <c r="Q131" s="66" t="s">
        <v>38</v>
      </c>
      <c r="R131" s="66" t="s">
        <v>38</v>
      </c>
      <c r="S131" s="66" t="s">
        <v>38</v>
      </c>
      <c r="T131" s="66">
        <v>0</v>
      </c>
      <c r="U131" s="66" t="s">
        <v>39</v>
      </c>
      <c r="V131" s="66">
        <f t="shared" si="2"/>
        <v>81000</v>
      </c>
      <c r="W131" s="66">
        <f t="shared" si="3"/>
        <v>10500</v>
      </c>
      <c r="X131" s="66">
        <f t="shared" si="4"/>
        <v>3465</v>
      </c>
      <c r="Y131" s="66">
        <f t="shared" si="5"/>
        <v>8085</v>
      </c>
      <c r="Z131" s="66">
        <f t="shared" si="0"/>
        <v>103050</v>
      </c>
    </row>
    <row r="132" s="7" customFormat="1" ht="33" customHeight="1" spans="1:26">
      <c r="A132" s="66">
        <v>13</v>
      </c>
      <c r="B132" s="67" t="s">
        <v>414</v>
      </c>
      <c r="C132" s="67" t="s">
        <v>415</v>
      </c>
      <c r="D132" s="67" t="s">
        <v>378</v>
      </c>
      <c r="E132" s="67" t="s">
        <v>416</v>
      </c>
      <c r="F132" s="68">
        <v>3</v>
      </c>
      <c r="G132" s="66">
        <v>60000</v>
      </c>
      <c r="H132" s="66">
        <f t="shared" si="1"/>
        <v>13230</v>
      </c>
      <c r="I132" s="66" t="s">
        <v>37</v>
      </c>
      <c r="J132" s="66" t="s">
        <v>37</v>
      </c>
      <c r="K132" s="66" t="s">
        <v>37</v>
      </c>
      <c r="L132" s="66" t="s">
        <v>37</v>
      </c>
      <c r="M132" s="66" t="s">
        <v>37</v>
      </c>
      <c r="N132" s="66" t="s">
        <v>37</v>
      </c>
      <c r="O132" s="66" t="s">
        <v>37</v>
      </c>
      <c r="P132" s="66" t="s">
        <v>37</v>
      </c>
      <c r="Q132" s="66" t="s">
        <v>38</v>
      </c>
      <c r="R132" s="66" t="s">
        <v>38</v>
      </c>
      <c r="S132" s="66" t="s">
        <v>38</v>
      </c>
      <c r="T132" s="66">
        <v>0</v>
      </c>
      <c r="U132" s="66" t="s">
        <v>39</v>
      </c>
      <c r="V132" s="66">
        <f t="shared" si="2"/>
        <v>60000</v>
      </c>
      <c r="W132" s="66">
        <f t="shared" si="3"/>
        <v>6300</v>
      </c>
      <c r="X132" s="66">
        <f t="shared" si="4"/>
        <v>2079</v>
      </c>
      <c r="Y132" s="66">
        <f t="shared" si="5"/>
        <v>4851</v>
      </c>
      <c r="Z132" s="66">
        <f t="shared" si="0"/>
        <v>73230</v>
      </c>
    </row>
    <row r="133" s="7" customFormat="1" ht="33" customHeight="1" spans="1:26">
      <c r="A133" s="66">
        <v>14</v>
      </c>
      <c r="B133" s="67" t="s">
        <v>417</v>
      </c>
      <c r="C133" s="67" t="s">
        <v>418</v>
      </c>
      <c r="D133" s="67" t="s">
        <v>378</v>
      </c>
      <c r="E133" s="67" t="s">
        <v>419</v>
      </c>
      <c r="F133" s="68">
        <v>5</v>
      </c>
      <c r="G133" s="66">
        <v>81000</v>
      </c>
      <c r="H133" s="66">
        <f t="shared" si="1"/>
        <v>22050</v>
      </c>
      <c r="I133" s="66" t="s">
        <v>37</v>
      </c>
      <c r="J133" s="66" t="s">
        <v>37</v>
      </c>
      <c r="K133" s="66" t="s">
        <v>37</v>
      </c>
      <c r="L133" s="66" t="s">
        <v>37</v>
      </c>
      <c r="M133" s="66" t="s">
        <v>37</v>
      </c>
      <c r="N133" s="66" t="s">
        <v>37</v>
      </c>
      <c r="O133" s="66" t="s">
        <v>37</v>
      </c>
      <c r="P133" s="66" t="s">
        <v>37</v>
      </c>
      <c r="Q133" s="66" t="s">
        <v>38</v>
      </c>
      <c r="R133" s="66" t="s">
        <v>38</v>
      </c>
      <c r="S133" s="66" t="s">
        <v>38</v>
      </c>
      <c r="T133" s="66">
        <v>0</v>
      </c>
      <c r="U133" s="66" t="s">
        <v>39</v>
      </c>
      <c r="V133" s="66">
        <f t="shared" si="2"/>
        <v>81000</v>
      </c>
      <c r="W133" s="66">
        <f t="shared" si="3"/>
        <v>10500</v>
      </c>
      <c r="X133" s="66">
        <f t="shared" si="4"/>
        <v>3465</v>
      </c>
      <c r="Y133" s="66">
        <f t="shared" si="5"/>
        <v>8085</v>
      </c>
      <c r="Z133" s="66">
        <f t="shared" si="0"/>
        <v>103050</v>
      </c>
    </row>
    <row r="134" s="7" customFormat="1" ht="33" customHeight="1" spans="1:26">
      <c r="A134" s="66">
        <v>15</v>
      </c>
      <c r="B134" s="67" t="s">
        <v>420</v>
      </c>
      <c r="C134" s="67" t="s">
        <v>421</v>
      </c>
      <c r="D134" s="67" t="s">
        <v>378</v>
      </c>
      <c r="E134" s="93" t="s">
        <v>422</v>
      </c>
      <c r="F134" s="68">
        <v>4</v>
      </c>
      <c r="G134" s="66">
        <v>81000</v>
      </c>
      <c r="H134" s="66">
        <f t="shared" si="1"/>
        <v>17640</v>
      </c>
      <c r="I134" s="66" t="s">
        <v>37</v>
      </c>
      <c r="J134" s="66" t="s">
        <v>37</v>
      </c>
      <c r="K134" s="66" t="s">
        <v>37</v>
      </c>
      <c r="L134" s="66" t="s">
        <v>37</v>
      </c>
      <c r="M134" s="66" t="s">
        <v>37</v>
      </c>
      <c r="N134" s="66" t="s">
        <v>37</v>
      </c>
      <c r="O134" s="66" t="s">
        <v>37</v>
      </c>
      <c r="P134" s="66" t="s">
        <v>37</v>
      </c>
      <c r="Q134" s="66" t="s">
        <v>38</v>
      </c>
      <c r="R134" s="66" t="s">
        <v>38</v>
      </c>
      <c r="S134" s="66" t="s">
        <v>38</v>
      </c>
      <c r="T134" s="66">
        <v>0</v>
      </c>
      <c r="U134" s="66" t="s">
        <v>39</v>
      </c>
      <c r="V134" s="66">
        <f t="shared" si="2"/>
        <v>81000</v>
      </c>
      <c r="W134" s="66">
        <f t="shared" si="3"/>
        <v>8400</v>
      </c>
      <c r="X134" s="66">
        <f t="shared" si="4"/>
        <v>2772</v>
      </c>
      <c r="Y134" s="66">
        <f t="shared" si="5"/>
        <v>6468</v>
      </c>
      <c r="Z134" s="66">
        <f t="shared" si="0"/>
        <v>98640</v>
      </c>
    </row>
    <row r="135" s="7" customFormat="1" ht="33" customHeight="1" spans="1:26">
      <c r="A135" s="66">
        <v>16</v>
      </c>
      <c r="B135" s="67" t="s">
        <v>423</v>
      </c>
      <c r="C135" s="67" t="s">
        <v>424</v>
      </c>
      <c r="D135" s="67" t="s">
        <v>378</v>
      </c>
      <c r="E135" s="93" t="s">
        <v>425</v>
      </c>
      <c r="F135" s="68">
        <v>5</v>
      </c>
      <c r="G135" s="66">
        <v>81000</v>
      </c>
      <c r="H135" s="66">
        <f t="shared" si="1"/>
        <v>22050</v>
      </c>
      <c r="I135" s="66" t="s">
        <v>37</v>
      </c>
      <c r="J135" s="66" t="s">
        <v>37</v>
      </c>
      <c r="K135" s="66" t="s">
        <v>37</v>
      </c>
      <c r="L135" s="66" t="s">
        <v>37</v>
      </c>
      <c r="M135" s="66" t="s">
        <v>37</v>
      </c>
      <c r="N135" s="66" t="s">
        <v>37</v>
      </c>
      <c r="O135" s="66" t="s">
        <v>37</v>
      </c>
      <c r="P135" s="66" t="s">
        <v>37</v>
      </c>
      <c r="Q135" s="66" t="s">
        <v>38</v>
      </c>
      <c r="R135" s="66" t="s">
        <v>38</v>
      </c>
      <c r="S135" s="66" t="s">
        <v>38</v>
      </c>
      <c r="T135" s="66">
        <v>0</v>
      </c>
      <c r="U135" s="66" t="s">
        <v>39</v>
      </c>
      <c r="V135" s="66">
        <f t="shared" si="2"/>
        <v>81000</v>
      </c>
      <c r="W135" s="66">
        <f t="shared" si="3"/>
        <v>10500</v>
      </c>
      <c r="X135" s="66">
        <f t="shared" si="4"/>
        <v>3465</v>
      </c>
      <c r="Y135" s="66">
        <f t="shared" si="5"/>
        <v>8085</v>
      </c>
      <c r="Z135" s="66">
        <f t="shared" si="0"/>
        <v>103050</v>
      </c>
    </row>
    <row r="136" s="7" customFormat="1" ht="33" customHeight="1" spans="1:26">
      <c r="A136" s="66">
        <v>17</v>
      </c>
      <c r="B136" s="67" t="s">
        <v>426</v>
      </c>
      <c r="C136" s="67" t="s">
        <v>427</v>
      </c>
      <c r="D136" s="67" t="s">
        <v>378</v>
      </c>
      <c r="E136" s="93" t="s">
        <v>428</v>
      </c>
      <c r="F136" s="68">
        <v>4</v>
      </c>
      <c r="G136" s="66">
        <v>81000</v>
      </c>
      <c r="H136" s="66">
        <f t="shared" si="1"/>
        <v>17640</v>
      </c>
      <c r="I136" s="66" t="s">
        <v>37</v>
      </c>
      <c r="J136" s="66" t="s">
        <v>37</v>
      </c>
      <c r="K136" s="66" t="s">
        <v>37</v>
      </c>
      <c r="L136" s="66" t="s">
        <v>37</v>
      </c>
      <c r="M136" s="66" t="s">
        <v>37</v>
      </c>
      <c r="N136" s="66" t="s">
        <v>37</v>
      </c>
      <c r="O136" s="66" t="s">
        <v>37</v>
      </c>
      <c r="P136" s="66" t="s">
        <v>37</v>
      </c>
      <c r="Q136" s="66" t="s">
        <v>38</v>
      </c>
      <c r="R136" s="66" t="s">
        <v>38</v>
      </c>
      <c r="S136" s="66" t="s">
        <v>38</v>
      </c>
      <c r="T136" s="66">
        <v>0</v>
      </c>
      <c r="U136" s="66" t="s">
        <v>39</v>
      </c>
      <c r="V136" s="66">
        <f t="shared" si="2"/>
        <v>81000</v>
      </c>
      <c r="W136" s="66">
        <f t="shared" si="3"/>
        <v>8400</v>
      </c>
      <c r="X136" s="66">
        <f t="shared" si="4"/>
        <v>2772</v>
      </c>
      <c r="Y136" s="66">
        <f t="shared" si="5"/>
        <v>6468</v>
      </c>
      <c r="Z136" s="66">
        <f t="shared" si="0"/>
        <v>98640</v>
      </c>
    </row>
    <row r="137" s="7" customFormat="1" ht="33" customHeight="1" spans="1:26">
      <c r="A137" s="66">
        <v>18</v>
      </c>
      <c r="B137" s="67" t="s">
        <v>429</v>
      </c>
      <c r="C137" s="67" t="s">
        <v>430</v>
      </c>
      <c r="D137" s="67" t="s">
        <v>378</v>
      </c>
      <c r="E137" s="93" t="s">
        <v>431</v>
      </c>
      <c r="F137" s="68">
        <v>2</v>
      </c>
      <c r="G137" s="66">
        <v>9000</v>
      </c>
      <c r="H137" s="66">
        <f t="shared" si="1"/>
        <v>8820</v>
      </c>
      <c r="I137" s="66" t="s">
        <v>37</v>
      </c>
      <c r="J137" s="66" t="s">
        <v>37</v>
      </c>
      <c r="K137" s="66" t="s">
        <v>37</v>
      </c>
      <c r="L137" s="66" t="s">
        <v>37</v>
      </c>
      <c r="M137" s="66" t="s">
        <v>37</v>
      </c>
      <c r="N137" s="66" t="s">
        <v>37</v>
      </c>
      <c r="O137" s="66" t="s">
        <v>37</v>
      </c>
      <c r="P137" s="66" t="s">
        <v>37</v>
      </c>
      <c r="Q137" s="66" t="s">
        <v>38</v>
      </c>
      <c r="R137" s="66" t="s">
        <v>38</v>
      </c>
      <c r="S137" s="66" t="s">
        <v>38</v>
      </c>
      <c r="T137" s="66">
        <v>0</v>
      </c>
      <c r="U137" s="66" t="s">
        <v>39</v>
      </c>
      <c r="V137" s="66">
        <f t="shared" si="2"/>
        <v>9000</v>
      </c>
      <c r="W137" s="66">
        <f t="shared" si="3"/>
        <v>4200</v>
      </c>
      <c r="X137" s="66">
        <f t="shared" si="4"/>
        <v>1386</v>
      </c>
      <c r="Y137" s="66">
        <f t="shared" si="5"/>
        <v>3234</v>
      </c>
      <c r="Z137" s="66">
        <f t="shared" si="0"/>
        <v>17820</v>
      </c>
    </row>
    <row r="138" s="7" customFormat="1" ht="33" customHeight="1" spans="1:26">
      <c r="A138" s="66">
        <v>19</v>
      </c>
      <c r="B138" s="67" t="s">
        <v>432</v>
      </c>
      <c r="C138" s="67" t="s">
        <v>433</v>
      </c>
      <c r="D138" s="67" t="s">
        <v>378</v>
      </c>
      <c r="E138" s="67" t="s">
        <v>434</v>
      </c>
      <c r="F138" s="68">
        <v>9</v>
      </c>
      <c r="G138" s="66">
        <v>81000</v>
      </c>
      <c r="H138" s="66">
        <f t="shared" si="1"/>
        <v>39690</v>
      </c>
      <c r="I138" s="66" t="s">
        <v>37</v>
      </c>
      <c r="J138" s="66" t="s">
        <v>37</v>
      </c>
      <c r="K138" s="66" t="s">
        <v>37</v>
      </c>
      <c r="L138" s="66" t="s">
        <v>37</v>
      </c>
      <c r="M138" s="66" t="s">
        <v>37</v>
      </c>
      <c r="N138" s="66" t="s">
        <v>37</v>
      </c>
      <c r="O138" s="66" t="s">
        <v>37</v>
      </c>
      <c r="P138" s="66" t="s">
        <v>37</v>
      </c>
      <c r="Q138" s="66" t="s">
        <v>38</v>
      </c>
      <c r="R138" s="66" t="s">
        <v>38</v>
      </c>
      <c r="S138" s="66" t="s">
        <v>38</v>
      </c>
      <c r="T138" s="66">
        <v>0</v>
      </c>
      <c r="U138" s="66" t="s">
        <v>39</v>
      </c>
      <c r="V138" s="66">
        <f t="shared" si="2"/>
        <v>81000</v>
      </c>
      <c r="W138" s="66">
        <f t="shared" si="3"/>
        <v>18900</v>
      </c>
      <c r="X138" s="66">
        <f t="shared" si="4"/>
        <v>6237</v>
      </c>
      <c r="Y138" s="66">
        <f t="shared" si="5"/>
        <v>14553</v>
      </c>
      <c r="Z138" s="66">
        <f t="shared" si="0"/>
        <v>120690</v>
      </c>
    </row>
    <row r="139" s="7" customFormat="1" ht="33" customHeight="1" spans="1:26">
      <c r="A139" s="66">
        <v>20</v>
      </c>
      <c r="B139" s="67" t="s">
        <v>435</v>
      </c>
      <c r="C139" s="67" t="s">
        <v>436</v>
      </c>
      <c r="D139" s="67" t="s">
        <v>378</v>
      </c>
      <c r="E139" s="93" t="s">
        <v>437</v>
      </c>
      <c r="F139" s="68">
        <v>3</v>
      </c>
      <c r="G139" s="66">
        <v>32000</v>
      </c>
      <c r="H139" s="66">
        <f t="shared" si="1"/>
        <v>13230</v>
      </c>
      <c r="I139" s="66" t="s">
        <v>37</v>
      </c>
      <c r="J139" s="66" t="s">
        <v>37</v>
      </c>
      <c r="K139" s="66" t="s">
        <v>37</v>
      </c>
      <c r="L139" s="66" t="s">
        <v>37</v>
      </c>
      <c r="M139" s="66" t="s">
        <v>37</v>
      </c>
      <c r="N139" s="66" t="s">
        <v>37</v>
      </c>
      <c r="O139" s="66" t="s">
        <v>37</v>
      </c>
      <c r="P139" s="66" t="s">
        <v>37</v>
      </c>
      <c r="Q139" s="66" t="s">
        <v>38</v>
      </c>
      <c r="R139" s="66" t="s">
        <v>38</v>
      </c>
      <c r="S139" s="66" t="s">
        <v>38</v>
      </c>
      <c r="T139" s="66">
        <v>0</v>
      </c>
      <c r="U139" s="66" t="s">
        <v>39</v>
      </c>
      <c r="V139" s="66">
        <f t="shared" si="2"/>
        <v>32000</v>
      </c>
      <c r="W139" s="66">
        <f t="shared" si="3"/>
        <v>6300</v>
      </c>
      <c r="X139" s="66">
        <f t="shared" si="4"/>
        <v>2079</v>
      </c>
      <c r="Y139" s="66">
        <f t="shared" si="5"/>
        <v>4851</v>
      </c>
      <c r="Z139" s="66">
        <f t="shared" si="0"/>
        <v>45230</v>
      </c>
    </row>
    <row r="140" s="7" customFormat="1" ht="33" customHeight="1" spans="1:26">
      <c r="A140" s="66">
        <v>21</v>
      </c>
      <c r="B140" s="67" t="s">
        <v>438</v>
      </c>
      <c r="C140" s="67" t="s">
        <v>439</v>
      </c>
      <c r="D140" s="67" t="s">
        <v>378</v>
      </c>
      <c r="E140" s="93" t="s">
        <v>440</v>
      </c>
      <c r="F140" s="68">
        <v>6</v>
      </c>
      <c r="G140" s="66">
        <v>81000</v>
      </c>
      <c r="H140" s="66">
        <f t="shared" si="1"/>
        <v>26460</v>
      </c>
      <c r="I140" s="66" t="s">
        <v>37</v>
      </c>
      <c r="J140" s="66" t="s">
        <v>37</v>
      </c>
      <c r="K140" s="66" t="s">
        <v>37</v>
      </c>
      <c r="L140" s="66" t="s">
        <v>37</v>
      </c>
      <c r="M140" s="66" t="s">
        <v>37</v>
      </c>
      <c r="N140" s="66" t="s">
        <v>37</v>
      </c>
      <c r="O140" s="66" t="s">
        <v>37</v>
      </c>
      <c r="P140" s="66" t="s">
        <v>37</v>
      </c>
      <c r="Q140" s="66" t="s">
        <v>38</v>
      </c>
      <c r="R140" s="66" t="s">
        <v>38</v>
      </c>
      <c r="S140" s="66" t="s">
        <v>38</v>
      </c>
      <c r="T140" s="66">
        <v>0</v>
      </c>
      <c r="U140" s="66" t="s">
        <v>39</v>
      </c>
      <c r="V140" s="66">
        <f t="shared" si="2"/>
        <v>81000</v>
      </c>
      <c r="W140" s="66">
        <f t="shared" si="3"/>
        <v>12600</v>
      </c>
      <c r="X140" s="66">
        <f t="shared" si="4"/>
        <v>4158</v>
      </c>
      <c r="Y140" s="66">
        <f t="shared" si="5"/>
        <v>9702</v>
      </c>
      <c r="Z140" s="66">
        <f t="shared" si="0"/>
        <v>107460</v>
      </c>
    </row>
    <row r="141" s="7" customFormat="1" ht="33" customHeight="1" spans="1:26">
      <c r="A141" s="66">
        <v>22</v>
      </c>
      <c r="B141" s="67" t="s">
        <v>441</v>
      </c>
      <c r="C141" s="67" t="s">
        <v>442</v>
      </c>
      <c r="D141" s="67" t="s">
        <v>378</v>
      </c>
      <c r="E141" s="67" t="s">
        <v>443</v>
      </c>
      <c r="F141" s="68">
        <v>4</v>
      </c>
      <c r="G141" s="66">
        <v>81000</v>
      </c>
      <c r="H141" s="66">
        <f t="shared" si="1"/>
        <v>17640</v>
      </c>
      <c r="I141" s="66" t="s">
        <v>37</v>
      </c>
      <c r="J141" s="66" t="s">
        <v>37</v>
      </c>
      <c r="K141" s="66" t="s">
        <v>37</v>
      </c>
      <c r="L141" s="66" t="s">
        <v>37</v>
      </c>
      <c r="M141" s="66" t="s">
        <v>37</v>
      </c>
      <c r="N141" s="66" t="s">
        <v>37</v>
      </c>
      <c r="O141" s="66" t="s">
        <v>37</v>
      </c>
      <c r="P141" s="66" t="s">
        <v>37</v>
      </c>
      <c r="Q141" s="66" t="s">
        <v>38</v>
      </c>
      <c r="R141" s="66" t="s">
        <v>38</v>
      </c>
      <c r="S141" s="66" t="s">
        <v>38</v>
      </c>
      <c r="T141" s="66">
        <v>0</v>
      </c>
      <c r="U141" s="66" t="s">
        <v>39</v>
      </c>
      <c r="V141" s="66">
        <f t="shared" si="2"/>
        <v>81000</v>
      </c>
      <c r="W141" s="66">
        <f t="shared" si="3"/>
        <v>8400</v>
      </c>
      <c r="X141" s="66">
        <f t="shared" si="4"/>
        <v>2772</v>
      </c>
      <c r="Y141" s="66">
        <f t="shared" si="5"/>
        <v>6468</v>
      </c>
      <c r="Z141" s="66">
        <f t="shared" si="0"/>
        <v>98640</v>
      </c>
    </row>
    <row r="142" s="7" customFormat="1" ht="33" customHeight="1" spans="1:26">
      <c r="A142" s="66">
        <v>23</v>
      </c>
      <c r="B142" s="67" t="s">
        <v>444</v>
      </c>
      <c r="C142" s="67" t="s">
        <v>445</v>
      </c>
      <c r="D142" s="67" t="s">
        <v>378</v>
      </c>
      <c r="E142" s="67" t="s">
        <v>446</v>
      </c>
      <c r="F142" s="68">
        <v>3</v>
      </c>
      <c r="G142" s="66">
        <v>32000</v>
      </c>
      <c r="H142" s="66">
        <f t="shared" si="1"/>
        <v>13230</v>
      </c>
      <c r="I142" s="66" t="s">
        <v>37</v>
      </c>
      <c r="J142" s="66" t="s">
        <v>37</v>
      </c>
      <c r="K142" s="66" t="s">
        <v>37</v>
      </c>
      <c r="L142" s="66" t="s">
        <v>37</v>
      </c>
      <c r="M142" s="66" t="s">
        <v>37</v>
      </c>
      <c r="N142" s="66" t="s">
        <v>37</v>
      </c>
      <c r="O142" s="66" t="s">
        <v>37</v>
      </c>
      <c r="P142" s="66" t="s">
        <v>37</v>
      </c>
      <c r="Q142" s="66" t="s">
        <v>38</v>
      </c>
      <c r="R142" s="66" t="s">
        <v>38</v>
      </c>
      <c r="S142" s="66" t="s">
        <v>38</v>
      </c>
      <c r="T142" s="66">
        <v>0</v>
      </c>
      <c r="U142" s="66" t="s">
        <v>39</v>
      </c>
      <c r="V142" s="66">
        <f t="shared" si="2"/>
        <v>32000</v>
      </c>
      <c r="W142" s="66">
        <f t="shared" si="3"/>
        <v>6300</v>
      </c>
      <c r="X142" s="66">
        <f t="shared" si="4"/>
        <v>2079</v>
      </c>
      <c r="Y142" s="66">
        <f t="shared" si="5"/>
        <v>4851</v>
      </c>
      <c r="Z142" s="66">
        <f t="shared" si="0"/>
        <v>45230</v>
      </c>
    </row>
    <row r="143" s="7" customFormat="1" ht="33" customHeight="1" spans="1:26">
      <c r="A143" s="66">
        <v>24</v>
      </c>
      <c r="B143" s="67" t="s">
        <v>447</v>
      </c>
      <c r="C143" s="67" t="s">
        <v>448</v>
      </c>
      <c r="D143" s="67" t="s">
        <v>449</v>
      </c>
      <c r="E143" s="93" t="s">
        <v>450</v>
      </c>
      <c r="F143" s="68">
        <v>9</v>
      </c>
      <c r="G143" s="66">
        <v>123000</v>
      </c>
      <c r="H143" s="66">
        <f t="shared" si="1"/>
        <v>39690</v>
      </c>
      <c r="I143" s="66" t="s">
        <v>37</v>
      </c>
      <c r="J143" s="66" t="s">
        <v>37</v>
      </c>
      <c r="K143" s="66" t="s">
        <v>37</v>
      </c>
      <c r="L143" s="66" t="s">
        <v>37</v>
      </c>
      <c r="M143" s="66" t="s">
        <v>37</v>
      </c>
      <c r="N143" s="66" t="s">
        <v>37</v>
      </c>
      <c r="O143" s="66" t="s">
        <v>37</v>
      </c>
      <c r="P143" s="66" t="s">
        <v>37</v>
      </c>
      <c r="Q143" s="66" t="s">
        <v>38</v>
      </c>
      <c r="R143" s="66" t="s">
        <v>38</v>
      </c>
      <c r="S143" s="66" t="s">
        <v>38</v>
      </c>
      <c r="T143" s="66">
        <v>0</v>
      </c>
      <c r="U143" s="66" t="s">
        <v>39</v>
      </c>
      <c r="V143" s="66">
        <f t="shared" si="2"/>
        <v>123000</v>
      </c>
      <c r="W143" s="66">
        <f t="shared" si="3"/>
        <v>18900</v>
      </c>
      <c r="X143" s="66">
        <f t="shared" si="4"/>
        <v>6237</v>
      </c>
      <c r="Y143" s="66">
        <f t="shared" si="5"/>
        <v>14553</v>
      </c>
      <c r="Z143" s="66">
        <f t="shared" si="0"/>
        <v>162690</v>
      </c>
    </row>
    <row r="144" s="7" customFormat="1" ht="33" customHeight="1" spans="1:26">
      <c r="A144" s="66">
        <v>25</v>
      </c>
      <c r="B144" s="67" t="s">
        <v>451</v>
      </c>
      <c r="C144" s="67" t="s">
        <v>452</v>
      </c>
      <c r="D144" s="67" t="s">
        <v>378</v>
      </c>
      <c r="E144" s="93" t="s">
        <v>453</v>
      </c>
      <c r="F144" s="68">
        <v>8</v>
      </c>
      <c r="G144" s="66">
        <v>55000</v>
      </c>
      <c r="H144" s="66">
        <f t="shared" si="1"/>
        <v>35280</v>
      </c>
      <c r="I144" s="66" t="s">
        <v>37</v>
      </c>
      <c r="J144" s="66" t="s">
        <v>37</v>
      </c>
      <c r="K144" s="66" t="s">
        <v>37</v>
      </c>
      <c r="L144" s="66" t="s">
        <v>37</v>
      </c>
      <c r="M144" s="66" t="s">
        <v>37</v>
      </c>
      <c r="N144" s="66" t="s">
        <v>37</v>
      </c>
      <c r="O144" s="66" t="s">
        <v>37</v>
      </c>
      <c r="P144" s="66" t="s">
        <v>37</v>
      </c>
      <c r="Q144" s="66" t="s">
        <v>38</v>
      </c>
      <c r="R144" s="66" t="s">
        <v>38</v>
      </c>
      <c r="S144" s="66" t="s">
        <v>38</v>
      </c>
      <c r="T144" s="66">
        <v>0</v>
      </c>
      <c r="U144" s="66" t="s">
        <v>39</v>
      </c>
      <c r="V144" s="66">
        <f t="shared" si="2"/>
        <v>55000</v>
      </c>
      <c r="W144" s="66">
        <f t="shared" si="3"/>
        <v>16800</v>
      </c>
      <c r="X144" s="66">
        <f t="shared" si="4"/>
        <v>5544</v>
      </c>
      <c r="Y144" s="66">
        <f t="shared" si="5"/>
        <v>12936</v>
      </c>
      <c r="Z144" s="66">
        <f t="shared" si="0"/>
        <v>90280</v>
      </c>
    </row>
    <row r="145" s="7" customFormat="1" ht="33" customHeight="1" spans="1:26">
      <c r="A145" s="66">
        <v>26</v>
      </c>
      <c r="B145" s="67" t="s">
        <v>454</v>
      </c>
      <c r="C145" s="67" t="s">
        <v>455</v>
      </c>
      <c r="D145" s="67" t="s">
        <v>378</v>
      </c>
      <c r="E145" s="67" t="s">
        <v>456</v>
      </c>
      <c r="F145" s="68">
        <v>9</v>
      </c>
      <c r="G145" s="66">
        <v>143000</v>
      </c>
      <c r="H145" s="66">
        <f t="shared" si="1"/>
        <v>39690</v>
      </c>
      <c r="I145" s="66" t="s">
        <v>37</v>
      </c>
      <c r="J145" s="66" t="s">
        <v>37</v>
      </c>
      <c r="K145" s="66" t="s">
        <v>37</v>
      </c>
      <c r="L145" s="66" t="s">
        <v>37</v>
      </c>
      <c r="M145" s="66" t="s">
        <v>37</v>
      </c>
      <c r="N145" s="66" t="s">
        <v>37</v>
      </c>
      <c r="O145" s="66" t="s">
        <v>37</v>
      </c>
      <c r="P145" s="66" t="s">
        <v>37</v>
      </c>
      <c r="Q145" s="66" t="s">
        <v>38</v>
      </c>
      <c r="R145" s="66" t="s">
        <v>38</v>
      </c>
      <c r="S145" s="66" t="s">
        <v>38</v>
      </c>
      <c r="T145" s="66">
        <v>0</v>
      </c>
      <c r="U145" s="66" t="s">
        <v>39</v>
      </c>
      <c r="V145" s="66">
        <f t="shared" si="2"/>
        <v>143000</v>
      </c>
      <c r="W145" s="66">
        <f t="shared" si="3"/>
        <v>18900</v>
      </c>
      <c r="X145" s="66">
        <f t="shared" si="4"/>
        <v>6237</v>
      </c>
      <c r="Y145" s="66">
        <f t="shared" si="5"/>
        <v>14553</v>
      </c>
      <c r="Z145" s="66">
        <f t="shared" si="0"/>
        <v>182690</v>
      </c>
    </row>
    <row r="146" s="7" customFormat="1" ht="33" customHeight="1" spans="1:26">
      <c r="A146" s="66">
        <v>27</v>
      </c>
      <c r="B146" s="67" t="s">
        <v>457</v>
      </c>
      <c r="C146" s="67" t="s">
        <v>458</v>
      </c>
      <c r="D146" s="67" t="s">
        <v>378</v>
      </c>
      <c r="E146" s="67" t="s">
        <v>459</v>
      </c>
      <c r="F146" s="68">
        <v>9</v>
      </c>
      <c r="G146" s="66">
        <v>143000</v>
      </c>
      <c r="H146" s="66">
        <f t="shared" si="1"/>
        <v>39690</v>
      </c>
      <c r="I146" s="66" t="s">
        <v>37</v>
      </c>
      <c r="J146" s="66" t="s">
        <v>37</v>
      </c>
      <c r="K146" s="66" t="s">
        <v>37</v>
      </c>
      <c r="L146" s="66" t="s">
        <v>37</v>
      </c>
      <c r="M146" s="66" t="s">
        <v>37</v>
      </c>
      <c r="N146" s="66" t="s">
        <v>37</v>
      </c>
      <c r="O146" s="66" t="s">
        <v>37</v>
      </c>
      <c r="P146" s="66" t="s">
        <v>37</v>
      </c>
      <c r="Q146" s="66" t="s">
        <v>38</v>
      </c>
      <c r="R146" s="66" t="s">
        <v>38</v>
      </c>
      <c r="S146" s="66" t="s">
        <v>38</v>
      </c>
      <c r="T146" s="66">
        <v>0</v>
      </c>
      <c r="U146" s="66" t="s">
        <v>39</v>
      </c>
      <c r="V146" s="66">
        <f t="shared" si="2"/>
        <v>143000</v>
      </c>
      <c r="W146" s="66">
        <f t="shared" si="3"/>
        <v>18900</v>
      </c>
      <c r="X146" s="66">
        <f t="shared" si="4"/>
        <v>6237</v>
      </c>
      <c r="Y146" s="66">
        <f t="shared" si="5"/>
        <v>14553</v>
      </c>
      <c r="Z146" s="66">
        <f t="shared" si="0"/>
        <v>182690</v>
      </c>
    </row>
    <row r="147" s="7" customFormat="1" ht="33" customHeight="1" spans="1:26">
      <c r="A147" s="66">
        <v>28</v>
      </c>
      <c r="B147" s="67" t="s">
        <v>460</v>
      </c>
      <c r="C147" s="67" t="s">
        <v>461</v>
      </c>
      <c r="D147" s="67" t="s">
        <v>378</v>
      </c>
      <c r="E147" s="93" t="s">
        <v>462</v>
      </c>
      <c r="F147" s="68">
        <v>9</v>
      </c>
      <c r="G147" s="66">
        <v>143000</v>
      </c>
      <c r="H147" s="66">
        <f t="shared" si="1"/>
        <v>39690</v>
      </c>
      <c r="I147" s="66" t="s">
        <v>37</v>
      </c>
      <c r="J147" s="66" t="s">
        <v>37</v>
      </c>
      <c r="K147" s="66" t="s">
        <v>37</v>
      </c>
      <c r="L147" s="66" t="s">
        <v>37</v>
      </c>
      <c r="M147" s="66" t="s">
        <v>37</v>
      </c>
      <c r="N147" s="66" t="s">
        <v>37</v>
      </c>
      <c r="O147" s="66" t="s">
        <v>37</v>
      </c>
      <c r="P147" s="66" t="s">
        <v>37</v>
      </c>
      <c r="Q147" s="66" t="s">
        <v>38</v>
      </c>
      <c r="R147" s="66" t="s">
        <v>38</v>
      </c>
      <c r="S147" s="66" t="s">
        <v>38</v>
      </c>
      <c r="T147" s="66">
        <v>0</v>
      </c>
      <c r="U147" s="66" t="s">
        <v>39</v>
      </c>
      <c r="V147" s="66">
        <f t="shared" si="2"/>
        <v>143000</v>
      </c>
      <c r="W147" s="66">
        <f t="shared" si="3"/>
        <v>18900</v>
      </c>
      <c r="X147" s="66">
        <f t="shared" si="4"/>
        <v>6237</v>
      </c>
      <c r="Y147" s="66">
        <f t="shared" si="5"/>
        <v>14553</v>
      </c>
      <c r="Z147" s="66">
        <f t="shared" si="0"/>
        <v>182690</v>
      </c>
    </row>
    <row r="148" s="7" customFormat="1" ht="33" customHeight="1" spans="1:26">
      <c r="A148" s="66">
        <v>29</v>
      </c>
      <c r="B148" s="67" t="s">
        <v>463</v>
      </c>
      <c r="C148" s="67" t="s">
        <v>464</v>
      </c>
      <c r="D148" s="67" t="s">
        <v>378</v>
      </c>
      <c r="E148" s="67" t="s">
        <v>465</v>
      </c>
      <c r="F148" s="68">
        <v>9</v>
      </c>
      <c r="G148" s="66">
        <v>111000</v>
      </c>
      <c r="H148" s="66">
        <f t="shared" si="1"/>
        <v>39690</v>
      </c>
      <c r="I148" s="66" t="s">
        <v>37</v>
      </c>
      <c r="J148" s="66" t="s">
        <v>37</v>
      </c>
      <c r="K148" s="66" t="s">
        <v>37</v>
      </c>
      <c r="L148" s="66" t="s">
        <v>37</v>
      </c>
      <c r="M148" s="66" t="s">
        <v>37</v>
      </c>
      <c r="N148" s="66" t="s">
        <v>37</v>
      </c>
      <c r="O148" s="66" t="s">
        <v>37</v>
      </c>
      <c r="P148" s="66" t="s">
        <v>37</v>
      </c>
      <c r="Q148" s="66" t="s">
        <v>38</v>
      </c>
      <c r="R148" s="66" t="s">
        <v>38</v>
      </c>
      <c r="S148" s="66" t="s">
        <v>38</v>
      </c>
      <c r="T148" s="66">
        <v>0</v>
      </c>
      <c r="U148" s="66" t="s">
        <v>39</v>
      </c>
      <c r="V148" s="66">
        <f t="shared" si="2"/>
        <v>111000</v>
      </c>
      <c r="W148" s="66">
        <f t="shared" si="3"/>
        <v>18900</v>
      </c>
      <c r="X148" s="66">
        <f t="shared" si="4"/>
        <v>6237</v>
      </c>
      <c r="Y148" s="66">
        <f t="shared" si="5"/>
        <v>14553</v>
      </c>
      <c r="Z148" s="66">
        <f t="shared" si="0"/>
        <v>150690</v>
      </c>
    </row>
    <row r="149" s="7" customFormat="1" ht="33" customHeight="1" spans="1:26">
      <c r="A149" s="66">
        <v>30</v>
      </c>
      <c r="B149" s="67" t="s">
        <v>466</v>
      </c>
      <c r="C149" s="67" t="s">
        <v>467</v>
      </c>
      <c r="D149" s="67" t="s">
        <v>378</v>
      </c>
      <c r="E149" s="93" t="s">
        <v>468</v>
      </c>
      <c r="F149" s="68">
        <v>8</v>
      </c>
      <c r="G149" s="66">
        <v>55000</v>
      </c>
      <c r="H149" s="66">
        <f t="shared" si="1"/>
        <v>35280</v>
      </c>
      <c r="I149" s="66" t="s">
        <v>37</v>
      </c>
      <c r="J149" s="66" t="s">
        <v>37</v>
      </c>
      <c r="K149" s="66" t="s">
        <v>37</v>
      </c>
      <c r="L149" s="66" t="s">
        <v>37</v>
      </c>
      <c r="M149" s="66" t="s">
        <v>37</v>
      </c>
      <c r="N149" s="66" t="s">
        <v>37</v>
      </c>
      <c r="O149" s="66" t="s">
        <v>37</v>
      </c>
      <c r="P149" s="66" t="s">
        <v>37</v>
      </c>
      <c r="Q149" s="66" t="s">
        <v>38</v>
      </c>
      <c r="R149" s="66" t="s">
        <v>38</v>
      </c>
      <c r="S149" s="66" t="s">
        <v>38</v>
      </c>
      <c r="T149" s="66">
        <v>0</v>
      </c>
      <c r="U149" s="66" t="s">
        <v>39</v>
      </c>
      <c r="V149" s="66">
        <f t="shared" si="2"/>
        <v>55000</v>
      </c>
      <c r="W149" s="66">
        <f t="shared" si="3"/>
        <v>16800</v>
      </c>
      <c r="X149" s="66">
        <f t="shared" si="4"/>
        <v>5544</v>
      </c>
      <c r="Y149" s="66">
        <f t="shared" si="5"/>
        <v>12936</v>
      </c>
      <c r="Z149" s="66">
        <f t="shared" si="0"/>
        <v>90280</v>
      </c>
    </row>
    <row r="150" s="7" customFormat="1" ht="33" customHeight="1" spans="1:26">
      <c r="A150" s="66">
        <v>31</v>
      </c>
      <c r="B150" s="67" t="s">
        <v>469</v>
      </c>
      <c r="C150" s="67" t="s">
        <v>386</v>
      </c>
      <c r="D150" s="67" t="s">
        <v>378</v>
      </c>
      <c r="E150" s="67" t="s">
        <v>470</v>
      </c>
      <c r="F150" s="68">
        <v>9</v>
      </c>
      <c r="G150" s="66">
        <v>143000</v>
      </c>
      <c r="H150" s="66">
        <f t="shared" si="1"/>
        <v>39690</v>
      </c>
      <c r="I150" s="66" t="s">
        <v>37</v>
      </c>
      <c r="J150" s="66" t="s">
        <v>37</v>
      </c>
      <c r="K150" s="66" t="s">
        <v>37</v>
      </c>
      <c r="L150" s="66" t="s">
        <v>37</v>
      </c>
      <c r="M150" s="66" t="s">
        <v>37</v>
      </c>
      <c r="N150" s="66" t="s">
        <v>37</v>
      </c>
      <c r="O150" s="66" t="s">
        <v>37</v>
      </c>
      <c r="P150" s="66" t="s">
        <v>37</v>
      </c>
      <c r="Q150" s="66" t="s">
        <v>38</v>
      </c>
      <c r="R150" s="66" t="s">
        <v>38</v>
      </c>
      <c r="S150" s="66" t="s">
        <v>38</v>
      </c>
      <c r="T150" s="66">
        <v>0</v>
      </c>
      <c r="U150" s="66" t="s">
        <v>39</v>
      </c>
      <c r="V150" s="66">
        <f t="shared" si="2"/>
        <v>143000</v>
      </c>
      <c r="W150" s="66">
        <f t="shared" si="3"/>
        <v>18900</v>
      </c>
      <c r="X150" s="66">
        <f t="shared" si="4"/>
        <v>6237</v>
      </c>
      <c r="Y150" s="66">
        <f t="shared" si="5"/>
        <v>14553</v>
      </c>
      <c r="Z150" s="66">
        <f t="shared" si="0"/>
        <v>182690</v>
      </c>
    </row>
    <row r="151" s="7" customFormat="1" ht="33" customHeight="1" spans="1:26">
      <c r="A151" s="66">
        <v>32</v>
      </c>
      <c r="B151" s="67" t="s">
        <v>471</v>
      </c>
      <c r="C151" s="67" t="s">
        <v>393</v>
      </c>
      <c r="D151" s="67" t="s">
        <v>378</v>
      </c>
      <c r="E151" s="67" t="s">
        <v>472</v>
      </c>
      <c r="F151" s="68">
        <v>9</v>
      </c>
      <c r="G151" s="66">
        <v>111000</v>
      </c>
      <c r="H151" s="66">
        <f t="shared" si="1"/>
        <v>39690</v>
      </c>
      <c r="I151" s="66" t="s">
        <v>37</v>
      </c>
      <c r="J151" s="66" t="s">
        <v>37</v>
      </c>
      <c r="K151" s="66" t="s">
        <v>37</v>
      </c>
      <c r="L151" s="66" t="s">
        <v>37</v>
      </c>
      <c r="M151" s="66" t="s">
        <v>37</v>
      </c>
      <c r="N151" s="66" t="s">
        <v>37</v>
      </c>
      <c r="O151" s="66" t="s">
        <v>37</v>
      </c>
      <c r="P151" s="66" t="s">
        <v>37</v>
      </c>
      <c r="Q151" s="66" t="s">
        <v>38</v>
      </c>
      <c r="R151" s="66" t="s">
        <v>38</v>
      </c>
      <c r="S151" s="66" t="s">
        <v>38</v>
      </c>
      <c r="T151" s="66">
        <v>0</v>
      </c>
      <c r="U151" s="66" t="s">
        <v>39</v>
      </c>
      <c r="V151" s="66">
        <f t="shared" si="2"/>
        <v>111000</v>
      </c>
      <c r="W151" s="66">
        <f t="shared" si="3"/>
        <v>18900</v>
      </c>
      <c r="X151" s="66">
        <f t="shared" si="4"/>
        <v>6237</v>
      </c>
      <c r="Y151" s="66">
        <f t="shared" si="5"/>
        <v>14553</v>
      </c>
      <c r="Z151" s="66">
        <f t="shared" si="0"/>
        <v>150690</v>
      </c>
    </row>
    <row r="152" s="7" customFormat="1" ht="33" customHeight="1" spans="1:26">
      <c r="A152" s="66">
        <v>33</v>
      </c>
      <c r="B152" s="67" t="s">
        <v>473</v>
      </c>
      <c r="C152" s="67" t="s">
        <v>474</v>
      </c>
      <c r="D152" s="67" t="s">
        <v>378</v>
      </c>
      <c r="E152" s="67" t="s">
        <v>475</v>
      </c>
      <c r="F152" s="68">
        <v>9</v>
      </c>
      <c r="G152" s="66">
        <v>111000</v>
      </c>
      <c r="H152" s="66">
        <f t="shared" si="1"/>
        <v>39690</v>
      </c>
      <c r="I152" s="66" t="s">
        <v>37</v>
      </c>
      <c r="J152" s="66" t="s">
        <v>37</v>
      </c>
      <c r="K152" s="66" t="s">
        <v>37</v>
      </c>
      <c r="L152" s="66" t="s">
        <v>37</v>
      </c>
      <c r="M152" s="66" t="s">
        <v>37</v>
      </c>
      <c r="N152" s="66" t="s">
        <v>37</v>
      </c>
      <c r="O152" s="66" t="s">
        <v>37</v>
      </c>
      <c r="P152" s="66" t="s">
        <v>37</v>
      </c>
      <c r="Q152" s="66" t="s">
        <v>38</v>
      </c>
      <c r="R152" s="66" t="s">
        <v>38</v>
      </c>
      <c r="S152" s="66" t="s">
        <v>38</v>
      </c>
      <c r="T152" s="66">
        <v>0</v>
      </c>
      <c r="U152" s="66" t="s">
        <v>39</v>
      </c>
      <c r="V152" s="66">
        <f t="shared" si="2"/>
        <v>111000</v>
      </c>
      <c r="W152" s="66">
        <f t="shared" si="3"/>
        <v>18900</v>
      </c>
      <c r="X152" s="66">
        <f t="shared" si="4"/>
        <v>6237</v>
      </c>
      <c r="Y152" s="66">
        <f t="shared" si="5"/>
        <v>14553</v>
      </c>
      <c r="Z152" s="66">
        <f t="shared" si="0"/>
        <v>150690</v>
      </c>
    </row>
    <row r="153" s="7" customFormat="1" ht="33" customHeight="1" spans="1:26">
      <c r="A153" s="66">
        <v>34</v>
      </c>
      <c r="B153" s="67" t="s">
        <v>476</v>
      </c>
      <c r="C153" s="67" t="s">
        <v>477</v>
      </c>
      <c r="D153" s="67" t="s">
        <v>378</v>
      </c>
      <c r="E153" s="93" t="s">
        <v>478</v>
      </c>
      <c r="F153" s="68">
        <v>9</v>
      </c>
      <c r="G153" s="66">
        <v>111000</v>
      </c>
      <c r="H153" s="66">
        <f t="shared" si="1"/>
        <v>39690</v>
      </c>
      <c r="I153" s="66" t="s">
        <v>37</v>
      </c>
      <c r="J153" s="66" t="s">
        <v>37</v>
      </c>
      <c r="K153" s="66" t="s">
        <v>37</v>
      </c>
      <c r="L153" s="66" t="s">
        <v>37</v>
      </c>
      <c r="M153" s="66" t="s">
        <v>37</v>
      </c>
      <c r="N153" s="66" t="s">
        <v>37</v>
      </c>
      <c r="O153" s="66" t="s">
        <v>37</v>
      </c>
      <c r="P153" s="66" t="s">
        <v>37</v>
      </c>
      <c r="Q153" s="66" t="s">
        <v>38</v>
      </c>
      <c r="R153" s="66" t="s">
        <v>38</v>
      </c>
      <c r="S153" s="66" t="s">
        <v>38</v>
      </c>
      <c r="T153" s="66">
        <v>0</v>
      </c>
      <c r="U153" s="66" t="s">
        <v>39</v>
      </c>
      <c r="V153" s="66">
        <f t="shared" si="2"/>
        <v>111000</v>
      </c>
      <c r="W153" s="66">
        <f t="shared" si="3"/>
        <v>18900</v>
      </c>
      <c r="X153" s="66">
        <f t="shared" si="4"/>
        <v>6237</v>
      </c>
      <c r="Y153" s="66">
        <f t="shared" si="5"/>
        <v>14553</v>
      </c>
      <c r="Z153" s="66">
        <f t="shared" si="0"/>
        <v>150690</v>
      </c>
    </row>
    <row r="154" s="7" customFormat="1" ht="33" customHeight="1" spans="1:26">
      <c r="A154" s="66">
        <v>35</v>
      </c>
      <c r="B154" s="67" t="s">
        <v>479</v>
      </c>
      <c r="C154" s="67" t="s">
        <v>480</v>
      </c>
      <c r="D154" s="67" t="s">
        <v>378</v>
      </c>
      <c r="E154" s="67" t="s">
        <v>481</v>
      </c>
      <c r="F154" s="68">
        <v>9</v>
      </c>
      <c r="G154" s="66">
        <v>111000</v>
      </c>
      <c r="H154" s="66">
        <f t="shared" si="1"/>
        <v>39690</v>
      </c>
      <c r="I154" s="66" t="s">
        <v>37</v>
      </c>
      <c r="J154" s="66" t="s">
        <v>37</v>
      </c>
      <c r="K154" s="66" t="s">
        <v>37</v>
      </c>
      <c r="L154" s="66" t="s">
        <v>37</v>
      </c>
      <c r="M154" s="66" t="s">
        <v>37</v>
      </c>
      <c r="N154" s="66" t="s">
        <v>37</v>
      </c>
      <c r="O154" s="66" t="s">
        <v>37</v>
      </c>
      <c r="P154" s="66" t="s">
        <v>37</v>
      </c>
      <c r="Q154" s="66" t="s">
        <v>38</v>
      </c>
      <c r="R154" s="66" t="s">
        <v>38</v>
      </c>
      <c r="S154" s="66" t="s">
        <v>38</v>
      </c>
      <c r="T154" s="66">
        <v>0</v>
      </c>
      <c r="U154" s="66" t="s">
        <v>39</v>
      </c>
      <c r="V154" s="66">
        <f t="shared" si="2"/>
        <v>111000</v>
      </c>
      <c r="W154" s="66">
        <f t="shared" si="3"/>
        <v>18900</v>
      </c>
      <c r="X154" s="66">
        <f t="shared" si="4"/>
        <v>6237</v>
      </c>
      <c r="Y154" s="66">
        <f t="shared" si="5"/>
        <v>14553</v>
      </c>
      <c r="Z154" s="66">
        <f t="shared" si="0"/>
        <v>150690</v>
      </c>
    </row>
    <row r="155" s="7" customFormat="1" ht="33" customHeight="1" spans="1:26">
      <c r="A155" s="66">
        <v>36</v>
      </c>
      <c r="B155" s="67" t="s">
        <v>482</v>
      </c>
      <c r="C155" s="67" t="s">
        <v>483</v>
      </c>
      <c r="D155" s="67" t="s">
        <v>378</v>
      </c>
      <c r="E155" s="67" t="s">
        <v>484</v>
      </c>
      <c r="F155" s="68">
        <v>9</v>
      </c>
      <c r="G155" s="66">
        <v>143000</v>
      </c>
      <c r="H155" s="66">
        <f t="shared" si="1"/>
        <v>39690</v>
      </c>
      <c r="I155" s="66" t="s">
        <v>37</v>
      </c>
      <c r="J155" s="66" t="s">
        <v>37</v>
      </c>
      <c r="K155" s="66" t="s">
        <v>37</v>
      </c>
      <c r="L155" s="66" t="s">
        <v>37</v>
      </c>
      <c r="M155" s="66" t="s">
        <v>37</v>
      </c>
      <c r="N155" s="66" t="s">
        <v>37</v>
      </c>
      <c r="O155" s="66" t="s">
        <v>37</v>
      </c>
      <c r="P155" s="66" t="s">
        <v>37</v>
      </c>
      <c r="Q155" s="66" t="s">
        <v>38</v>
      </c>
      <c r="R155" s="66" t="s">
        <v>38</v>
      </c>
      <c r="S155" s="66" t="s">
        <v>38</v>
      </c>
      <c r="T155" s="66">
        <v>0</v>
      </c>
      <c r="U155" s="66" t="s">
        <v>39</v>
      </c>
      <c r="V155" s="66">
        <f t="shared" si="2"/>
        <v>143000</v>
      </c>
      <c r="W155" s="66">
        <f t="shared" si="3"/>
        <v>18900</v>
      </c>
      <c r="X155" s="66">
        <f t="shared" si="4"/>
        <v>6237</v>
      </c>
      <c r="Y155" s="66">
        <f t="shared" si="5"/>
        <v>14553</v>
      </c>
      <c r="Z155" s="66">
        <f t="shared" si="0"/>
        <v>182690</v>
      </c>
    </row>
    <row r="156" s="7" customFormat="1" ht="33" customHeight="1" spans="1:26">
      <c r="A156" s="66">
        <v>37</v>
      </c>
      <c r="B156" s="67" t="s">
        <v>485</v>
      </c>
      <c r="C156" s="67" t="s">
        <v>486</v>
      </c>
      <c r="D156" s="67" t="s">
        <v>378</v>
      </c>
      <c r="E156" s="67" t="s">
        <v>487</v>
      </c>
      <c r="F156" s="68">
        <v>9</v>
      </c>
      <c r="G156" s="66">
        <v>111000</v>
      </c>
      <c r="H156" s="66">
        <f t="shared" si="1"/>
        <v>39690</v>
      </c>
      <c r="I156" s="66" t="s">
        <v>37</v>
      </c>
      <c r="J156" s="66" t="s">
        <v>37</v>
      </c>
      <c r="K156" s="66" t="s">
        <v>37</v>
      </c>
      <c r="L156" s="66" t="s">
        <v>37</v>
      </c>
      <c r="M156" s="66" t="s">
        <v>37</v>
      </c>
      <c r="N156" s="66" t="s">
        <v>37</v>
      </c>
      <c r="O156" s="66" t="s">
        <v>37</v>
      </c>
      <c r="P156" s="66" t="s">
        <v>37</v>
      </c>
      <c r="Q156" s="66" t="s">
        <v>38</v>
      </c>
      <c r="R156" s="66" t="s">
        <v>38</v>
      </c>
      <c r="S156" s="66" t="s">
        <v>38</v>
      </c>
      <c r="T156" s="66">
        <v>0</v>
      </c>
      <c r="U156" s="66" t="s">
        <v>39</v>
      </c>
      <c r="V156" s="66">
        <f t="shared" si="2"/>
        <v>111000</v>
      </c>
      <c r="W156" s="66">
        <f t="shared" si="3"/>
        <v>18900</v>
      </c>
      <c r="X156" s="66">
        <f t="shared" si="4"/>
        <v>6237</v>
      </c>
      <c r="Y156" s="66">
        <f t="shared" si="5"/>
        <v>14553</v>
      </c>
      <c r="Z156" s="66">
        <f t="shared" si="0"/>
        <v>150690</v>
      </c>
    </row>
    <row r="157" s="7" customFormat="1" ht="33" customHeight="1" spans="1:26">
      <c r="A157" s="66">
        <v>38</v>
      </c>
      <c r="B157" s="67" t="s">
        <v>488</v>
      </c>
      <c r="C157" s="67" t="s">
        <v>489</v>
      </c>
      <c r="D157" s="67" t="s">
        <v>378</v>
      </c>
      <c r="E157" s="93" t="s">
        <v>490</v>
      </c>
      <c r="F157" s="68">
        <v>9</v>
      </c>
      <c r="G157" s="66">
        <v>143000</v>
      </c>
      <c r="H157" s="66">
        <f t="shared" si="1"/>
        <v>39690</v>
      </c>
      <c r="I157" s="66" t="s">
        <v>37</v>
      </c>
      <c r="J157" s="66" t="s">
        <v>37</v>
      </c>
      <c r="K157" s="66" t="s">
        <v>37</v>
      </c>
      <c r="L157" s="66" t="s">
        <v>37</v>
      </c>
      <c r="M157" s="66" t="s">
        <v>37</v>
      </c>
      <c r="N157" s="66" t="s">
        <v>37</v>
      </c>
      <c r="O157" s="66" t="s">
        <v>37</v>
      </c>
      <c r="P157" s="66" t="s">
        <v>37</v>
      </c>
      <c r="Q157" s="66" t="s">
        <v>38</v>
      </c>
      <c r="R157" s="66" t="s">
        <v>38</v>
      </c>
      <c r="S157" s="66" t="s">
        <v>38</v>
      </c>
      <c r="T157" s="66">
        <v>0</v>
      </c>
      <c r="U157" s="66" t="s">
        <v>39</v>
      </c>
      <c r="V157" s="66">
        <f t="shared" si="2"/>
        <v>143000</v>
      </c>
      <c r="W157" s="66">
        <f t="shared" si="3"/>
        <v>18900</v>
      </c>
      <c r="X157" s="66">
        <f t="shared" si="4"/>
        <v>6237</v>
      </c>
      <c r="Y157" s="66">
        <f t="shared" si="5"/>
        <v>14553</v>
      </c>
      <c r="Z157" s="66">
        <f t="shared" si="0"/>
        <v>182690</v>
      </c>
    </row>
    <row r="158" s="7" customFormat="1" ht="33" customHeight="1" spans="1:26">
      <c r="A158" s="66">
        <v>39</v>
      </c>
      <c r="B158" s="67" t="s">
        <v>491</v>
      </c>
      <c r="C158" s="67" t="s">
        <v>492</v>
      </c>
      <c r="D158" s="67" t="s">
        <v>378</v>
      </c>
      <c r="E158" s="67" t="s">
        <v>493</v>
      </c>
      <c r="F158" s="68">
        <v>9</v>
      </c>
      <c r="G158" s="66">
        <v>111000</v>
      </c>
      <c r="H158" s="66">
        <f t="shared" si="1"/>
        <v>39690</v>
      </c>
      <c r="I158" s="66" t="s">
        <v>37</v>
      </c>
      <c r="J158" s="66" t="s">
        <v>37</v>
      </c>
      <c r="K158" s="66" t="s">
        <v>37</v>
      </c>
      <c r="L158" s="66" t="s">
        <v>37</v>
      </c>
      <c r="M158" s="66" t="s">
        <v>37</v>
      </c>
      <c r="N158" s="66" t="s">
        <v>37</v>
      </c>
      <c r="O158" s="66" t="s">
        <v>37</v>
      </c>
      <c r="P158" s="66" t="s">
        <v>37</v>
      </c>
      <c r="Q158" s="66" t="s">
        <v>38</v>
      </c>
      <c r="R158" s="66" t="s">
        <v>38</v>
      </c>
      <c r="S158" s="66" t="s">
        <v>38</v>
      </c>
      <c r="T158" s="66">
        <v>0</v>
      </c>
      <c r="U158" s="66" t="s">
        <v>39</v>
      </c>
      <c r="V158" s="66">
        <f t="shared" si="2"/>
        <v>111000</v>
      </c>
      <c r="W158" s="66">
        <f t="shared" si="3"/>
        <v>18900</v>
      </c>
      <c r="X158" s="66">
        <f t="shared" si="4"/>
        <v>6237</v>
      </c>
      <c r="Y158" s="66">
        <f t="shared" si="5"/>
        <v>14553</v>
      </c>
      <c r="Z158" s="66">
        <f t="shared" si="0"/>
        <v>150690</v>
      </c>
    </row>
    <row r="159" s="7" customFormat="1" ht="33" customHeight="1" spans="1:26">
      <c r="A159" s="66">
        <v>40</v>
      </c>
      <c r="B159" s="67" t="s">
        <v>494</v>
      </c>
      <c r="C159" s="67" t="s">
        <v>495</v>
      </c>
      <c r="D159" s="67" t="s">
        <v>378</v>
      </c>
      <c r="E159" s="67" t="s">
        <v>496</v>
      </c>
      <c r="F159" s="68">
        <v>9</v>
      </c>
      <c r="G159" s="66">
        <v>111000</v>
      </c>
      <c r="H159" s="66">
        <f t="shared" si="1"/>
        <v>39690</v>
      </c>
      <c r="I159" s="66" t="s">
        <v>37</v>
      </c>
      <c r="J159" s="66" t="s">
        <v>37</v>
      </c>
      <c r="K159" s="66" t="s">
        <v>37</v>
      </c>
      <c r="L159" s="66" t="s">
        <v>37</v>
      </c>
      <c r="M159" s="66" t="s">
        <v>37</v>
      </c>
      <c r="N159" s="66" t="s">
        <v>37</v>
      </c>
      <c r="O159" s="66" t="s">
        <v>37</v>
      </c>
      <c r="P159" s="66" t="s">
        <v>37</v>
      </c>
      <c r="Q159" s="66" t="s">
        <v>38</v>
      </c>
      <c r="R159" s="66" t="s">
        <v>38</v>
      </c>
      <c r="S159" s="66" t="s">
        <v>38</v>
      </c>
      <c r="T159" s="66">
        <v>0</v>
      </c>
      <c r="U159" s="66" t="s">
        <v>39</v>
      </c>
      <c r="V159" s="66">
        <f t="shared" si="2"/>
        <v>111000</v>
      </c>
      <c r="W159" s="66">
        <f t="shared" si="3"/>
        <v>18900</v>
      </c>
      <c r="X159" s="66">
        <f t="shared" si="4"/>
        <v>6237</v>
      </c>
      <c r="Y159" s="66">
        <f t="shared" si="5"/>
        <v>14553</v>
      </c>
      <c r="Z159" s="66">
        <f t="shared" si="0"/>
        <v>150690</v>
      </c>
    </row>
    <row r="160" s="7" customFormat="1" ht="33" customHeight="1" spans="1:26">
      <c r="A160" s="66">
        <v>41</v>
      </c>
      <c r="B160" s="67" t="s">
        <v>497</v>
      </c>
      <c r="C160" s="67" t="s">
        <v>498</v>
      </c>
      <c r="D160" s="67" t="s">
        <v>449</v>
      </c>
      <c r="E160" s="93" t="s">
        <v>499</v>
      </c>
      <c r="F160" s="68">
        <v>8</v>
      </c>
      <c r="G160" s="66">
        <v>55000</v>
      </c>
      <c r="H160" s="66">
        <f t="shared" si="1"/>
        <v>35280</v>
      </c>
      <c r="I160" s="66" t="s">
        <v>37</v>
      </c>
      <c r="J160" s="66" t="s">
        <v>37</v>
      </c>
      <c r="K160" s="66" t="s">
        <v>37</v>
      </c>
      <c r="L160" s="66" t="s">
        <v>37</v>
      </c>
      <c r="M160" s="66" t="s">
        <v>37</v>
      </c>
      <c r="N160" s="66" t="s">
        <v>37</v>
      </c>
      <c r="O160" s="66" t="s">
        <v>37</v>
      </c>
      <c r="P160" s="66" t="s">
        <v>37</v>
      </c>
      <c r="Q160" s="66" t="s">
        <v>38</v>
      </c>
      <c r="R160" s="66" t="s">
        <v>38</v>
      </c>
      <c r="S160" s="66" t="s">
        <v>38</v>
      </c>
      <c r="T160" s="66">
        <v>0</v>
      </c>
      <c r="U160" s="66" t="s">
        <v>39</v>
      </c>
      <c r="V160" s="66">
        <f t="shared" si="2"/>
        <v>55000</v>
      </c>
      <c r="W160" s="66">
        <f t="shared" si="3"/>
        <v>16800</v>
      </c>
      <c r="X160" s="66">
        <f t="shared" si="4"/>
        <v>5544</v>
      </c>
      <c r="Y160" s="66">
        <f t="shared" si="5"/>
        <v>12936</v>
      </c>
      <c r="Z160" s="66">
        <f t="shared" si="0"/>
        <v>90280</v>
      </c>
    </row>
    <row r="161" s="7" customFormat="1" ht="33" customHeight="1" spans="1:26">
      <c r="A161" s="66">
        <v>42</v>
      </c>
      <c r="B161" s="67" t="s">
        <v>500</v>
      </c>
      <c r="C161" s="67" t="s">
        <v>501</v>
      </c>
      <c r="D161" s="67" t="s">
        <v>378</v>
      </c>
      <c r="E161" s="67" t="s">
        <v>502</v>
      </c>
      <c r="F161" s="68">
        <v>8</v>
      </c>
      <c r="G161" s="66">
        <v>55000</v>
      </c>
      <c r="H161" s="66">
        <f t="shared" si="1"/>
        <v>35280</v>
      </c>
      <c r="I161" s="66" t="s">
        <v>37</v>
      </c>
      <c r="J161" s="66" t="s">
        <v>37</v>
      </c>
      <c r="K161" s="66" t="s">
        <v>37</v>
      </c>
      <c r="L161" s="66" t="s">
        <v>37</v>
      </c>
      <c r="M161" s="66" t="s">
        <v>37</v>
      </c>
      <c r="N161" s="66" t="s">
        <v>37</v>
      </c>
      <c r="O161" s="66" t="s">
        <v>37</v>
      </c>
      <c r="P161" s="66" t="s">
        <v>37</v>
      </c>
      <c r="Q161" s="66" t="s">
        <v>38</v>
      </c>
      <c r="R161" s="66" t="s">
        <v>38</v>
      </c>
      <c r="S161" s="66" t="s">
        <v>38</v>
      </c>
      <c r="T161" s="66">
        <v>0</v>
      </c>
      <c r="U161" s="66" t="s">
        <v>39</v>
      </c>
      <c r="V161" s="66">
        <f t="shared" si="2"/>
        <v>55000</v>
      </c>
      <c r="W161" s="66">
        <f t="shared" si="3"/>
        <v>16800</v>
      </c>
      <c r="X161" s="66">
        <f t="shared" si="4"/>
        <v>5544</v>
      </c>
      <c r="Y161" s="66">
        <f t="shared" si="5"/>
        <v>12936</v>
      </c>
      <c r="Z161" s="66">
        <f t="shared" si="0"/>
        <v>90280</v>
      </c>
    </row>
    <row r="162" s="7" customFormat="1" ht="33" customHeight="1" spans="1:26">
      <c r="A162" s="66">
        <v>43</v>
      </c>
      <c r="B162" s="67" t="s">
        <v>503</v>
      </c>
      <c r="C162" s="67" t="s">
        <v>504</v>
      </c>
      <c r="D162" s="67" t="s">
        <v>378</v>
      </c>
      <c r="E162" s="67" t="s">
        <v>505</v>
      </c>
      <c r="F162" s="68">
        <v>8</v>
      </c>
      <c r="G162" s="66">
        <v>55000</v>
      </c>
      <c r="H162" s="66">
        <f t="shared" si="1"/>
        <v>35280</v>
      </c>
      <c r="I162" s="66" t="s">
        <v>37</v>
      </c>
      <c r="J162" s="66" t="s">
        <v>37</v>
      </c>
      <c r="K162" s="66" t="s">
        <v>37</v>
      </c>
      <c r="L162" s="66" t="s">
        <v>37</v>
      </c>
      <c r="M162" s="66" t="s">
        <v>37</v>
      </c>
      <c r="N162" s="66" t="s">
        <v>37</v>
      </c>
      <c r="O162" s="66" t="s">
        <v>37</v>
      </c>
      <c r="P162" s="66" t="s">
        <v>37</v>
      </c>
      <c r="Q162" s="66" t="s">
        <v>38</v>
      </c>
      <c r="R162" s="66" t="s">
        <v>38</v>
      </c>
      <c r="S162" s="66" t="s">
        <v>38</v>
      </c>
      <c r="T162" s="66">
        <v>0</v>
      </c>
      <c r="U162" s="66" t="s">
        <v>39</v>
      </c>
      <c r="V162" s="66">
        <f t="shared" si="2"/>
        <v>55000</v>
      </c>
      <c r="W162" s="66">
        <f t="shared" si="3"/>
        <v>16800</v>
      </c>
      <c r="X162" s="66">
        <f t="shared" si="4"/>
        <v>5544</v>
      </c>
      <c r="Y162" s="66">
        <f t="shared" si="5"/>
        <v>12936</v>
      </c>
      <c r="Z162" s="66">
        <f t="shared" si="0"/>
        <v>90280</v>
      </c>
    </row>
    <row r="163" s="7" customFormat="1" ht="33" customHeight="1" spans="1:26">
      <c r="A163" s="66">
        <v>44</v>
      </c>
      <c r="B163" s="67" t="s">
        <v>506</v>
      </c>
      <c r="C163" s="67" t="s">
        <v>445</v>
      </c>
      <c r="D163" s="67" t="s">
        <v>378</v>
      </c>
      <c r="E163" s="93" t="s">
        <v>507</v>
      </c>
      <c r="F163" s="68">
        <v>8</v>
      </c>
      <c r="G163" s="66">
        <v>55000</v>
      </c>
      <c r="H163" s="66">
        <f t="shared" si="1"/>
        <v>35280</v>
      </c>
      <c r="I163" s="66" t="s">
        <v>37</v>
      </c>
      <c r="J163" s="66" t="s">
        <v>37</v>
      </c>
      <c r="K163" s="66" t="s">
        <v>37</v>
      </c>
      <c r="L163" s="66" t="s">
        <v>37</v>
      </c>
      <c r="M163" s="66" t="s">
        <v>37</v>
      </c>
      <c r="N163" s="66" t="s">
        <v>37</v>
      </c>
      <c r="O163" s="66" t="s">
        <v>37</v>
      </c>
      <c r="P163" s="66" t="s">
        <v>37</v>
      </c>
      <c r="Q163" s="66" t="s">
        <v>38</v>
      </c>
      <c r="R163" s="66" t="s">
        <v>38</v>
      </c>
      <c r="S163" s="66" t="s">
        <v>38</v>
      </c>
      <c r="T163" s="66">
        <v>0</v>
      </c>
      <c r="U163" s="66" t="s">
        <v>39</v>
      </c>
      <c r="V163" s="66">
        <f t="shared" si="2"/>
        <v>55000</v>
      </c>
      <c r="W163" s="66">
        <f t="shared" si="3"/>
        <v>16800</v>
      </c>
      <c r="X163" s="66">
        <f t="shared" si="4"/>
        <v>5544</v>
      </c>
      <c r="Y163" s="66">
        <f t="shared" si="5"/>
        <v>12936</v>
      </c>
      <c r="Z163" s="66">
        <f t="shared" si="0"/>
        <v>90280</v>
      </c>
    </row>
    <row r="164" s="7" customFormat="1" ht="33" customHeight="1" spans="1:26">
      <c r="A164" s="66">
        <v>45</v>
      </c>
      <c r="B164" s="67" t="s">
        <v>508</v>
      </c>
      <c r="C164" s="67" t="s">
        <v>509</v>
      </c>
      <c r="D164" s="67" t="s">
        <v>378</v>
      </c>
      <c r="E164" s="67" t="s">
        <v>510</v>
      </c>
      <c r="F164" s="68">
        <v>9</v>
      </c>
      <c r="G164" s="66">
        <v>86000</v>
      </c>
      <c r="H164" s="66">
        <f t="shared" si="1"/>
        <v>39690</v>
      </c>
      <c r="I164" s="66" t="s">
        <v>37</v>
      </c>
      <c r="J164" s="66" t="s">
        <v>37</v>
      </c>
      <c r="K164" s="66" t="s">
        <v>37</v>
      </c>
      <c r="L164" s="66" t="s">
        <v>37</v>
      </c>
      <c r="M164" s="66" t="s">
        <v>37</v>
      </c>
      <c r="N164" s="66" t="s">
        <v>37</v>
      </c>
      <c r="O164" s="66" t="s">
        <v>37</v>
      </c>
      <c r="P164" s="66" t="s">
        <v>37</v>
      </c>
      <c r="Q164" s="66" t="s">
        <v>38</v>
      </c>
      <c r="R164" s="66" t="s">
        <v>38</v>
      </c>
      <c r="S164" s="66" t="s">
        <v>38</v>
      </c>
      <c r="T164" s="66">
        <v>0</v>
      </c>
      <c r="U164" s="66" t="s">
        <v>39</v>
      </c>
      <c r="V164" s="66">
        <f t="shared" si="2"/>
        <v>86000</v>
      </c>
      <c r="W164" s="66">
        <f t="shared" si="3"/>
        <v>18900</v>
      </c>
      <c r="X164" s="66">
        <f t="shared" si="4"/>
        <v>6237</v>
      </c>
      <c r="Y164" s="66">
        <f t="shared" si="5"/>
        <v>14553</v>
      </c>
      <c r="Z164" s="66">
        <f t="shared" si="0"/>
        <v>125690</v>
      </c>
    </row>
    <row r="165" s="7" customFormat="1" ht="33" customHeight="1" spans="1:26">
      <c r="A165" s="66">
        <v>46</v>
      </c>
      <c r="B165" s="67" t="s">
        <v>511</v>
      </c>
      <c r="C165" s="67" t="s">
        <v>512</v>
      </c>
      <c r="D165" s="67" t="s">
        <v>378</v>
      </c>
      <c r="E165" s="93" t="s">
        <v>513</v>
      </c>
      <c r="F165" s="68">
        <v>9</v>
      </c>
      <c r="G165" s="66">
        <v>143000</v>
      </c>
      <c r="H165" s="66">
        <f t="shared" si="1"/>
        <v>39690</v>
      </c>
      <c r="I165" s="66" t="s">
        <v>37</v>
      </c>
      <c r="J165" s="66" t="s">
        <v>37</v>
      </c>
      <c r="K165" s="66" t="s">
        <v>37</v>
      </c>
      <c r="L165" s="66" t="s">
        <v>37</v>
      </c>
      <c r="M165" s="66" t="s">
        <v>37</v>
      </c>
      <c r="N165" s="66" t="s">
        <v>37</v>
      </c>
      <c r="O165" s="66" t="s">
        <v>37</v>
      </c>
      <c r="P165" s="66" t="s">
        <v>37</v>
      </c>
      <c r="Q165" s="66" t="s">
        <v>38</v>
      </c>
      <c r="R165" s="66" t="s">
        <v>38</v>
      </c>
      <c r="S165" s="66" t="s">
        <v>38</v>
      </c>
      <c r="T165" s="66">
        <v>0</v>
      </c>
      <c r="U165" s="66" t="s">
        <v>39</v>
      </c>
      <c r="V165" s="66">
        <f t="shared" si="2"/>
        <v>143000</v>
      </c>
      <c r="W165" s="66">
        <f t="shared" si="3"/>
        <v>18900</v>
      </c>
      <c r="X165" s="66">
        <f t="shared" si="4"/>
        <v>6237</v>
      </c>
      <c r="Y165" s="66">
        <f t="shared" si="5"/>
        <v>14553</v>
      </c>
      <c r="Z165" s="66">
        <f t="shared" si="0"/>
        <v>182690</v>
      </c>
    </row>
    <row r="166" s="7" customFormat="1" ht="33" customHeight="1" spans="1:26">
      <c r="A166" s="66">
        <v>47</v>
      </c>
      <c r="B166" s="67" t="s">
        <v>514</v>
      </c>
      <c r="C166" s="67" t="s">
        <v>515</v>
      </c>
      <c r="D166" s="67" t="s">
        <v>378</v>
      </c>
      <c r="E166" s="67" t="s">
        <v>516</v>
      </c>
      <c r="F166" s="68">
        <v>9</v>
      </c>
      <c r="G166" s="66">
        <v>86000</v>
      </c>
      <c r="H166" s="66">
        <f t="shared" si="1"/>
        <v>39690</v>
      </c>
      <c r="I166" s="66" t="s">
        <v>37</v>
      </c>
      <c r="J166" s="66" t="s">
        <v>37</v>
      </c>
      <c r="K166" s="66" t="s">
        <v>37</v>
      </c>
      <c r="L166" s="66" t="s">
        <v>37</v>
      </c>
      <c r="M166" s="66" t="s">
        <v>37</v>
      </c>
      <c r="N166" s="66" t="s">
        <v>37</v>
      </c>
      <c r="O166" s="66" t="s">
        <v>37</v>
      </c>
      <c r="P166" s="66" t="s">
        <v>37</v>
      </c>
      <c r="Q166" s="66" t="s">
        <v>38</v>
      </c>
      <c r="R166" s="66" t="s">
        <v>38</v>
      </c>
      <c r="S166" s="66" t="s">
        <v>38</v>
      </c>
      <c r="T166" s="66">
        <v>0</v>
      </c>
      <c r="U166" s="66" t="s">
        <v>39</v>
      </c>
      <c r="V166" s="66">
        <f t="shared" si="2"/>
        <v>86000</v>
      </c>
      <c r="W166" s="66">
        <f t="shared" si="3"/>
        <v>18900</v>
      </c>
      <c r="X166" s="66">
        <f t="shared" si="4"/>
        <v>6237</v>
      </c>
      <c r="Y166" s="66">
        <f t="shared" si="5"/>
        <v>14553</v>
      </c>
      <c r="Z166" s="66">
        <f t="shared" si="0"/>
        <v>125690</v>
      </c>
    </row>
    <row r="167" s="7" customFormat="1" ht="33" customHeight="1" spans="1:26">
      <c r="A167" s="66">
        <v>48</v>
      </c>
      <c r="B167" s="67" t="s">
        <v>517</v>
      </c>
      <c r="C167" s="67" t="s">
        <v>518</v>
      </c>
      <c r="D167" s="67" t="s">
        <v>378</v>
      </c>
      <c r="E167" s="67" t="s">
        <v>519</v>
      </c>
      <c r="F167" s="68">
        <v>9</v>
      </c>
      <c r="G167" s="66">
        <v>111000</v>
      </c>
      <c r="H167" s="66">
        <f t="shared" si="1"/>
        <v>39690</v>
      </c>
      <c r="I167" s="66" t="s">
        <v>37</v>
      </c>
      <c r="J167" s="66" t="s">
        <v>37</v>
      </c>
      <c r="K167" s="66" t="s">
        <v>37</v>
      </c>
      <c r="L167" s="66" t="s">
        <v>37</v>
      </c>
      <c r="M167" s="66" t="s">
        <v>37</v>
      </c>
      <c r="N167" s="66" t="s">
        <v>37</v>
      </c>
      <c r="O167" s="66" t="s">
        <v>37</v>
      </c>
      <c r="P167" s="66" t="s">
        <v>37</v>
      </c>
      <c r="Q167" s="66" t="s">
        <v>38</v>
      </c>
      <c r="R167" s="66" t="s">
        <v>38</v>
      </c>
      <c r="S167" s="66" t="s">
        <v>38</v>
      </c>
      <c r="T167" s="66">
        <v>0</v>
      </c>
      <c r="U167" s="66" t="s">
        <v>39</v>
      </c>
      <c r="V167" s="66">
        <f t="shared" si="2"/>
        <v>111000</v>
      </c>
      <c r="W167" s="66">
        <f t="shared" si="3"/>
        <v>18900</v>
      </c>
      <c r="X167" s="66">
        <f t="shared" si="4"/>
        <v>6237</v>
      </c>
      <c r="Y167" s="66">
        <f t="shared" si="5"/>
        <v>14553</v>
      </c>
      <c r="Z167" s="66">
        <f t="shared" si="0"/>
        <v>150690</v>
      </c>
    </row>
    <row r="168" s="7" customFormat="1" ht="33" customHeight="1" spans="1:26">
      <c r="A168" s="66">
        <v>49</v>
      </c>
      <c r="B168" s="67" t="s">
        <v>520</v>
      </c>
      <c r="C168" s="67" t="s">
        <v>521</v>
      </c>
      <c r="D168" s="67" t="s">
        <v>378</v>
      </c>
      <c r="E168" s="67" t="s">
        <v>522</v>
      </c>
      <c r="F168" s="68">
        <v>8</v>
      </c>
      <c r="G168" s="66">
        <v>55000</v>
      </c>
      <c r="H168" s="66">
        <f t="shared" si="1"/>
        <v>35280</v>
      </c>
      <c r="I168" s="66" t="s">
        <v>37</v>
      </c>
      <c r="J168" s="66" t="s">
        <v>37</v>
      </c>
      <c r="K168" s="66" t="s">
        <v>37</v>
      </c>
      <c r="L168" s="66" t="s">
        <v>37</v>
      </c>
      <c r="M168" s="66" t="s">
        <v>37</v>
      </c>
      <c r="N168" s="66" t="s">
        <v>37</v>
      </c>
      <c r="O168" s="66" t="s">
        <v>37</v>
      </c>
      <c r="P168" s="66" t="s">
        <v>523</v>
      </c>
      <c r="Q168" s="66" t="s">
        <v>38</v>
      </c>
      <c r="R168" s="66" t="s">
        <v>38</v>
      </c>
      <c r="S168" s="66" t="s">
        <v>38</v>
      </c>
      <c r="T168" s="72">
        <v>0.5</v>
      </c>
      <c r="U168" s="66">
        <f>(G168+H168)*T168</f>
        <v>45140</v>
      </c>
      <c r="V168" s="66">
        <f>G168*50%</f>
        <v>27500</v>
      </c>
      <c r="W168" s="66">
        <f>F168*2100*50%</f>
        <v>8400</v>
      </c>
      <c r="X168" s="66">
        <f>F168*2310*30%*50%</f>
        <v>2772</v>
      </c>
      <c r="Y168" s="66">
        <f>F168*2310*70%*50%</f>
        <v>6468</v>
      </c>
      <c r="Z168" s="66">
        <f t="shared" si="0"/>
        <v>45140</v>
      </c>
    </row>
    <row r="169" s="7" customFormat="1" ht="33" customHeight="1" spans="1:26">
      <c r="A169" s="66">
        <v>50</v>
      </c>
      <c r="B169" s="67" t="s">
        <v>524</v>
      </c>
      <c r="C169" s="67" t="s">
        <v>525</v>
      </c>
      <c r="D169" s="67" t="s">
        <v>378</v>
      </c>
      <c r="E169" s="93" t="s">
        <v>526</v>
      </c>
      <c r="F169" s="68">
        <v>9</v>
      </c>
      <c r="G169" s="66">
        <v>111000</v>
      </c>
      <c r="H169" s="66">
        <f t="shared" si="1"/>
        <v>39690</v>
      </c>
      <c r="I169" s="66" t="s">
        <v>37</v>
      </c>
      <c r="J169" s="66" t="s">
        <v>37</v>
      </c>
      <c r="K169" s="66" t="s">
        <v>37</v>
      </c>
      <c r="L169" s="66" t="s">
        <v>37</v>
      </c>
      <c r="M169" s="66" t="s">
        <v>37</v>
      </c>
      <c r="N169" s="66" t="s">
        <v>37</v>
      </c>
      <c r="O169" s="66" t="s">
        <v>37</v>
      </c>
      <c r="P169" s="66" t="s">
        <v>37</v>
      </c>
      <c r="Q169" s="66" t="s">
        <v>38</v>
      </c>
      <c r="R169" s="66" t="s">
        <v>38</v>
      </c>
      <c r="S169" s="66" t="s">
        <v>38</v>
      </c>
      <c r="T169" s="66">
        <v>0</v>
      </c>
      <c r="U169" s="66" t="s">
        <v>39</v>
      </c>
      <c r="V169" s="66">
        <f t="shared" ref="V169:V182" si="6">G169</f>
        <v>111000</v>
      </c>
      <c r="W169" s="66">
        <f t="shared" ref="W169:W182" si="7">F169*2100</f>
        <v>18900</v>
      </c>
      <c r="X169" s="66">
        <f t="shared" ref="X169:X182" si="8">F169*2310*30%</f>
        <v>6237</v>
      </c>
      <c r="Y169" s="66">
        <f t="shared" ref="Y169:Y182" si="9">F169*2310*70%</f>
        <v>14553</v>
      </c>
      <c r="Z169" s="66">
        <f t="shared" si="0"/>
        <v>150690</v>
      </c>
    </row>
    <row r="170" s="7" customFormat="1" ht="33" customHeight="1" spans="1:26">
      <c r="A170" s="66">
        <v>51</v>
      </c>
      <c r="B170" s="67" t="s">
        <v>527</v>
      </c>
      <c r="C170" s="67" t="s">
        <v>528</v>
      </c>
      <c r="D170" s="67" t="s">
        <v>378</v>
      </c>
      <c r="E170" s="67" t="s">
        <v>529</v>
      </c>
      <c r="F170" s="68">
        <v>9</v>
      </c>
      <c r="G170" s="66">
        <v>111000</v>
      </c>
      <c r="H170" s="66">
        <f t="shared" si="1"/>
        <v>39690</v>
      </c>
      <c r="I170" s="66" t="s">
        <v>37</v>
      </c>
      <c r="J170" s="66" t="s">
        <v>37</v>
      </c>
      <c r="K170" s="66" t="s">
        <v>37</v>
      </c>
      <c r="L170" s="66" t="s">
        <v>37</v>
      </c>
      <c r="M170" s="66" t="s">
        <v>37</v>
      </c>
      <c r="N170" s="66" t="s">
        <v>37</v>
      </c>
      <c r="O170" s="66" t="s">
        <v>37</v>
      </c>
      <c r="P170" s="66" t="s">
        <v>37</v>
      </c>
      <c r="Q170" s="66" t="s">
        <v>38</v>
      </c>
      <c r="R170" s="66" t="s">
        <v>38</v>
      </c>
      <c r="S170" s="66" t="s">
        <v>38</v>
      </c>
      <c r="T170" s="66">
        <v>0</v>
      </c>
      <c r="U170" s="66" t="s">
        <v>39</v>
      </c>
      <c r="V170" s="66">
        <f t="shared" si="6"/>
        <v>111000</v>
      </c>
      <c r="W170" s="66">
        <f t="shared" si="7"/>
        <v>18900</v>
      </c>
      <c r="X170" s="66">
        <f t="shared" si="8"/>
        <v>6237</v>
      </c>
      <c r="Y170" s="66">
        <f t="shared" si="9"/>
        <v>14553</v>
      </c>
      <c r="Z170" s="66">
        <f t="shared" si="0"/>
        <v>150690</v>
      </c>
    </row>
    <row r="171" s="7" customFormat="1" ht="33" customHeight="1" spans="1:26">
      <c r="A171" s="66">
        <v>52</v>
      </c>
      <c r="B171" s="67" t="s">
        <v>530</v>
      </c>
      <c r="C171" s="67" t="s">
        <v>531</v>
      </c>
      <c r="D171" s="67" t="s">
        <v>378</v>
      </c>
      <c r="E171" s="93" t="s">
        <v>532</v>
      </c>
      <c r="F171" s="68">
        <v>9</v>
      </c>
      <c r="G171" s="66">
        <v>143000</v>
      </c>
      <c r="H171" s="66">
        <f t="shared" si="1"/>
        <v>39690</v>
      </c>
      <c r="I171" s="66" t="s">
        <v>37</v>
      </c>
      <c r="J171" s="66" t="s">
        <v>37</v>
      </c>
      <c r="K171" s="66" t="s">
        <v>37</v>
      </c>
      <c r="L171" s="66" t="s">
        <v>37</v>
      </c>
      <c r="M171" s="66" t="s">
        <v>37</v>
      </c>
      <c r="N171" s="66" t="s">
        <v>37</v>
      </c>
      <c r="O171" s="66" t="s">
        <v>37</v>
      </c>
      <c r="P171" s="66" t="s">
        <v>37</v>
      </c>
      <c r="Q171" s="66" t="s">
        <v>38</v>
      </c>
      <c r="R171" s="66" t="s">
        <v>38</v>
      </c>
      <c r="S171" s="66" t="s">
        <v>38</v>
      </c>
      <c r="T171" s="66">
        <v>0</v>
      </c>
      <c r="U171" s="66" t="s">
        <v>39</v>
      </c>
      <c r="V171" s="66">
        <f t="shared" si="6"/>
        <v>143000</v>
      </c>
      <c r="W171" s="66">
        <f t="shared" si="7"/>
        <v>18900</v>
      </c>
      <c r="X171" s="66">
        <f t="shared" si="8"/>
        <v>6237</v>
      </c>
      <c r="Y171" s="66">
        <f t="shared" si="9"/>
        <v>14553</v>
      </c>
      <c r="Z171" s="66">
        <f t="shared" si="0"/>
        <v>182690</v>
      </c>
    </row>
    <row r="172" s="7" customFormat="1" ht="33" customHeight="1" spans="1:26">
      <c r="A172" s="66">
        <v>53</v>
      </c>
      <c r="B172" s="67" t="s">
        <v>533</v>
      </c>
      <c r="C172" s="67" t="s">
        <v>534</v>
      </c>
      <c r="D172" s="67" t="s">
        <v>535</v>
      </c>
      <c r="E172" s="93" t="s">
        <v>536</v>
      </c>
      <c r="F172" s="68">
        <v>8</v>
      </c>
      <c r="G172" s="66">
        <v>55000</v>
      </c>
      <c r="H172" s="66">
        <f t="shared" si="1"/>
        <v>35280</v>
      </c>
      <c r="I172" s="66" t="s">
        <v>37</v>
      </c>
      <c r="J172" s="66" t="s">
        <v>37</v>
      </c>
      <c r="K172" s="66" t="s">
        <v>37</v>
      </c>
      <c r="L172" s="66" t="s">
        <v>37</v>
      </c>
      <c r="M172" s="66" t="s">
        <v>37</v>
      </c>
      <c r="N172" s="66" t="s">
        <v>37</v>
      </c>
      <c r="O172" s="66" t="s">
        <v>37</v>
      </c>
      <c r="P172" s="66" t="s">
        <v>37</v>
      </c>
      <c r="Q172" s="66" t="s">
        <v>38</v>
      </c>
      <c r="R172" s="66" t="s">
        <v>38</v>
      </c>
      <c r="S172" s="66" t="s">
        <v>38</v>
      </c>
      <c r="T172" s="66">
        <v>0</v>
      </c>
      <c r="U172" s="66" t="s">
        <v>39</v>
      </c>
      <c r="V172" s="66">
        <f t="shared" si="6"/>
        <v>55000</v>
      </c>
      <c r="W172" s="66">
        <f t="shared" si="7"/>
        <v>16800</v>
      </c>
      <c r="X172" s="66">
        <f t="shared" si="8"/>
        <v>5544</v>
      </c>
      <c r="Y172" s="66">
        <f t="shared" si="9"/>
        <v>12936</v>
      </c>
      <c r="Z172" s="66">
        <f t="shared" si="0"/>
        <v>90280</v>
      </c>
    </row>
    <row r="173" s="7" customFormat="1" ht="33" customHeight="1" spans="1:26">
      <c r="A173" s="66">
        <v>54</v>
      </c>
      <c r="B173" s="67" t="s">
        <v>537</v>
      </c>
      <c r="C173" s="67" t="s">
        <v>538</v>
      </c>
      <c r="D173" s="67" t="s">
        <v>378</v>
      </c>
      <c r="E173" s="67" t="s">
        <v>539</v>
      </c>
      <c r="F173" s="68">
        <v>9</v>
      </c>
      <c r="G173" s="66">
        <v>111000</v>
      </c>
      <c r="H173" s="66">
        <f t="shared" si="1"/>
        <v>39690</v>
      </c>
      <c r="I173" s="66" t="s">
        <v>37</v>
      </c>
      <c r="J173" s="66" t="s">
        <v>37</v>
      </c>
      <c r="K173" s="66" t="s">
        <v>37</v>
      </c>
      <c r="L173" s="66" t="s">
        <v>37</v>
      </c>
      <c r="M173" s="66" t="s">
        <v>37</v>
      </c>
      <c r="N173" s="66" t="s">
        <v>37</v>
      </c>
      <c r="O173" s="66" t="s">
        <v>37</v>
      </c>
      <c r="P173" s="66" t="s">
        <v>37</v>
      </c>
      <c r="Q173" s="66" t="s">
        <v>38</v>
      </c>
      <c r="R173" s="66" t="s">
        <v>38</v>
      </c>
      <c r="S173" s="66" t="s">
        <v>38</v>
      </c>
      <c r="T173" s="66">
        <v>0</v>
      </c>
      <c r="U173" s="66" t="s">
        <v>39</v>
      </c>
      <c r="V173" s="66">
        <f t="shared" si="6"/>
        <v>111000</v>
      </c>
      <c r="W173" s="66">
        <f t="shared" si="7"/>
        <v>18900</v>
      </c>
      <c r="X173" s="66">
        <f t="shared" si="8"/>
        <v>6237</v>
      </c>
      <c r="Y173" s="66">
        <f t="shared" si="9"/>
        <v>14553</v>
      </c>
      <c r="Z173" s="66">
        <f t="shared" si="0"/>
        <v>150690</v>
      </c>
    </row>
    <row r="174" s="7" customFormat="1" ht="33" customHeight="1" spans="1:26">
      <c r="A174" s="66">
        <v>55</v>
      </c>
      <c r="B174" s="67" t="s">
        <v>540</v>
      </c>
      <c r="C174" s="67" t="s">
        <v>541</v>
      </c>
      <c r="D174" s="67" t="s">
        <v>378</v>
      </c>
      <c r="E174" s="67" t="s">
        <v>542</v>
      </c>
      <c r="F174" s="68">
        <v>9</v>
      </c>
      <c r="G174" s="66">
        <v>111000</v>
      </c>
      <c r="H174" s="66">
        <f t="shared" si="1"/>
        <v>39690</v>
      </c>
      <c r="I174" s="66" t="s">
        <v>37</v>
      </c>
      <c r="J174" s="66" t="s">
        <v>37</v>
      </c>
      <c r="K174" s="66" t="s">
        <v>37</v>
      </c>
      <c r="L174" s="66" t="s">
        <v>37</v>
      </c>
      <c r="M174" s="66" t="s">
        <v>37</v>
      </c>
      <c r="N174" s="66" t="s">
        <v>37</v>
      </c>
      <c r="O174" s="66" t="s">
        <v>37</v>
      </c>
      <c r="P174" s="66" t="s">
        <v>37</v>
      </c>
      <c r="Q174" s="66" t="s">
        <v>38</v>
      </c>
      <c r="R174" s="66" t="s">
        <v>38</v>
      </c>
      <c r="S174" s="66" t="s">
        <v>38</v>
      </c>
      <c r="T174" s="66">
        <v>0</v>
      </c>
      <c r="U174" s="66" t="s">
        <v>39</v>
      </c>
      <c r="V174" s="66">
        <f t="shared" si="6"/>
        <v>111000</v>
      </c>
      <c r="W174" s="66">
        <f t="shared" si="7"/>
        <v>18900</v>
      </c>
      <c r="X174" s="66">
        <f t="shared" si="8"/>
        <v>6237</v>
      </c>
      <c r="Y174" s="66">
        <f t="shared" si="9"/>
        <v>14553</v>
      </c>
      <c r="Z174" s="66">
        <f t="shared" si="0"/>
        <v>150690</v>
      </c>
    </row>
    <row r="175" s="7" customFormat="1" ht="33" customHeight="1" spans="1:26">
      <c r="A175" s="66">
        <v>56</v>
      </c>
      <c r="B175" s="67" t="s">
        <v>543</v>
      </c>
      <c r="C175" s="67" t="s">
        <v>544</v>
      </c>
      <c r="D175" s="67" t="s">
        <v>378</v>
      </c>
      <c r="E175" s="67" t="s">
        <v>545</v>
      </c>
      <c r="F175" s="68">
        <v>4</v>
      </c>
      <c r="G175" s="66">
        <v>55000</v>
      </c>
      <c r="H175" s="66">
        <f t="shared" si="1"/>
        <v>17640</v>
      </c>
      <c r="I175" s="66" t="s">
        <v>37</v>
      </c>
      <c r="J175" s="66" t="s">
        <v>37</v>
      </c>
      <c r="K175" s="66" t="s">
        <v>37</v>
      </c>
      <c r="L175" s="66" t="s">
        <v>37</v>
      </c>
      <c r="M175" s="66" t="s">
        <v>37</v>
      </c>
      <c r="N175" s="66" t="s">
        <v>37</v>
      </c>
      <c r="O175" s="66" t="s">
        <v>37</v>
      </c>
      <c r="P175" s="66" t="s">
        <v>37</v>
      </c>
      <c r="Q175" s="66" t="s">
        <v>38</v>
      </c>
      <c r="R175" s="66" t="s">
        <v>38</v>
      </c>
      <c r="S175" s="66" t="s">
        <v>38</v>
      </c>
      <c r="T175" s="66">
        <v>0</v>
      </c>
      <c r="U175" s="66" t="s">
        <v>39</v>
      </c>
      <c r="V175" s="66">
        <f t="shared" si="6"/>
        <v>55000</v>
      </c>
      <c r="W175" s="66">
        <f t="shared" si="7"/>
        <v>8400</v>
      </c>
      <c r="X175" s="66">
        <f t="shared" si="8"/>
        <v>2772</v>
      </c>
      <c r="Y175" s="66">
        <f t="shared" si="9"/>
        <v>6468</v>
      </c>
      <c r="Z175" s="66">
        <f t="shared" si="0"/>
        <v>72640</v>
      </c>
    </row>
    <row r="176" s="7" customFormat="1" ht="33" customHeight="1" spans="1:26">
      <c r="A176" s="66">
        <v>57</v>
      </c>
      <c r="B176" s="67" t="s">
        <v>546</v>
      </c>
      <c r="C176" s="67" t="s">
        <v>547</v>
      </c>
      <c r="D176" s="67" t="s">
        <v>378</v>
      </c>
      <c r="E176" s="93" t="s">
        <v>548</v>
      </c>
      <c r="F176" s="68">
        <v>4</v>
      </c>
      <c r="G176" s="66">
        <v>51000</v>
      </c>
      <c r="H176" s="66">
        <f t="shared" si="1"/>
        <v>17640</v>
      </c>
      <c r="I176" s="66" t="s">
        <v>37</v>
      </c>
      <c r="J176" s="66" t="s">
        <v>37</v>
      </c>
      <c r="K176" s="66" t="s">
        <v>37</v>
      </c>
      <c r="L176" s="66" t="s">
        <v>37</v>
      </c>
      <c r="M176" s="66" t="s">
        <v>37</v>
      </c>
      <c r="N176" s="66" t="s">
        <v>37</v>
      </c>
      <c r="O176" s="66" t="s">
        <v>37</v>
      </c>
      <c r="P176" s="66" t="s">
        <v>37</v>
      </c>
      <c r="Q176" s="66" t="s">
        <v>38</v>
      </c>
      <c r="R176" s="66" t="s">
        <v>38</v>
      </c>
      <c r="S176" s="66" t="s">
        <v>38</v>
      </c>
      <c r="T176" s="66">
        <v>0</v>
      </c>
      <c r="U176" s="66" t="s">
        <v>39</v>
      </c>
      <c r="V176" s="66">
        <f t="shared" si="6"/>
        <v>51000</v>
      </c>
      <c r="W176" s="66">
        <f t="shared" si="7"/>
        <v>8400</v>
      </c>
      <c r="X176" s="66">
        <f t="shared" si="8"/>
        <v>2772</v>
      </c>
      <c r="Y176" s="66">
        <f t="shared" si="9"/>
        <v>6468</v>
      </c>
      <c r="Z176" s="66">
        <f t="shared" si="0"/>
        <v>68640</v>
      </c>
    </row>
    <row r="177" s="7" customFormat="1" ht="33" customHeight="1" spans="1:26">
      <c r="A177" s="66">
        <v>58</v>
      </c>
      <c r="B177" s="67" t="s">
        <v>549</v>
      </c>
      <c r="C177" s="67" t="s">
        <v>550</v>
      </c>
      <c r="D177" s="67" t="s">
        <v>378</v>
      </c>
      <c r="E177" s="93" t="s">
        <v>551</v>
      </c>
      <c r="F177" s="68">
        <v>4</v>
      </c>
      <c r="G177" s="66">
        <v>55000</v>
      </c>
      <c r="H177" s="66">
        <f t="shared" si="1"/>
        <v>17640</v>
      </c>
      <c r="I177" s="66" t="s">
        <v>37</v>
      </c>
      <c r="J177" s="66" t="s">
        <v>37</v>
      </c>
      <c r="K177" s="66" t="s">
        <v>37</v>
      </c>
      <c r="L177" s="66" t="s">
        <v>37</v>
      </c>
      <c r="M177" s="66" t="s">
        <v>37</v>
      </c>
      <c r="N177" s="66" t="s">
        <v>37</v>
      </c>
      <c r="O177" s="66" t="s">
        <v>37</v>
      </c>
      <c r="P177" s="66" t="s">
        <v>37</v>
      </c>
      <c r="Q177" s="66" t="s">
        <v>38</v>
      </c>
      <c r="R177" s="66" t="s">
        <v>38</v>
      </c>
      <c r="S177" s="66" t="s">
        <v>38</v>
      </c>
      <c r="T177" s="66">
        <v>0</v>
      </c>
      <c r="U177" s="66" t="s">
        <v>39</v>
      </c>
      <c r="V177" s="66">
        <f t="shared" si="6"/>
        <v>55000</v>
      </c>
      <c r="W177" s="66">
        <f t="shared" si="7"/>
        <v>8400</v>
      </c>
      <c r="X177" s="66">
        <f t="shared" si="8"/>
        <v>2772</v>
      </c>
      <c r="Y177" s="66">
        <f t="shared" si="9"/>
        <v>6468</v>
      </c>
      <c r="Z177" s="66">
        <f t="shared" si="0"/>
        <v>72640</v>
      </c>
    </row>
    <row r="178" s="7" customFormat="1" ht="33" customHeight="1" spans="1:26">
      <c r="A178" s="66">
        <v>59</v>
      </c>
      <c r="B178" s="67" t="s">
        <v>552</v>
      </c>
      <c r="C178" s="67" t="s">
        <v>553</v>
      </c>
      <c r="D178" s="67" t="s">
        <v>378</v>
      </c>
      <c r="E178" s="67" t="s">
        <v>554</v>
      </c>
      <c r="F178" s="68">
        <v>8</v>
      </c>
      <c r="G178" s="66">
        <v>55000</v>
      </c>
      <c r="H178" s="66">
        <f t="shared" si="1"/>
        <v>35280</v>
      </c>
      <c r="I178" s="66" t="s">
        <v>37</v>
      </c>
      <c r="J178" s="66" t="s">
        <v>37</v>
      </c>
      <c r="K178" s="66" t="s">
        <v>37</v>
      </c>
      <c r="L178" s="66" t="s">
        <v>37</v>
      </c>
      <c r="M178" s="66" t="s">
        <v>37</v>
      </c>
      <c r="N178" s="66" t="s">
        <v>37</v>
      </c>
      <c r="O178" s="66" t="s">
        <v>37</v>
      </c>
      <c r="P178" s="66" t="s">
        <v>37</v>
      </c>
      <c r="Q178" s="66" t="s">
        <v>38</v>
      </c>
      <c r="R178" s="66" t="s">
        <v>38</v>
      </c>
      <c r="S178" s="66" t="s">
        <v>38</v>
      </c>
      <c r="T178" s="66">
        <v>0</v>
      </c>
      <c r="U178" s="66" t="s">
        <v>39</v>
      </c>
      <c r="V178" s="66">
        <f t="shared" si="6"/>
        <v>55000</v>
      </c>
      <c r="W178" s="66">
        <f t="shared" si="7"/>
        <v>16800</v>
      </c>
      <c r="X178" s="66">
        <f t="shared" si="8"/>
        <v>5544</v>
      </c>
      <c r="Y178" s="66">
        <f t="shared" si="9"/>
        <v>12936</v>
      </c>
      <c r="Z178" s="66">
        <f t="shared" si="0"/>
        <v>90280</v>
      </c>
    </row>
    <row r="179" s="7" customFormat="1" ht="33" customHeight="1" spans="1:26">
      <c r="A179" s="66">
        <v>60</v>
      </c>
      <c r="B179" s="67" t="s">
        <v>555</v>
      </c>
      <c r="C179" s="67" t="s">
        <v>556</v>
      </c>
      <c r="D179" s="67" t="s">
        <v>378</v>
      </c>
      <c r="E179" s="67" t="s">
        <v>557</v>
      </c>
      <c r="F179" s="68">
        <v>9</v>
      </c>
      <c r="G179" s="66">
        <v>111000</v>
      </c>
      <c r="H179" s="66">
        <f t="shared" si="1"/>
        <v>39690</v>
      </c>
      <c r="I179" s="66" t="s">
        <v>37</v>
      </c>
      <c r="J179" s="66" t="s">
        <v>37</v>
      </c>
      <c r="K179" s="66" t="s">
        <v>37</v>
      </c>
      <c r="L179" s="66" t="s">
        <v>37</v>
      </c>
      <c r="M179" s="66" t="s">
        <v>37</v>
      </c>
      <c r="N179" s="66" t="s">
        <v>37</v>
      </c>
      <c r="O179" s="66" t="s">
        <v>37</v>
      </c>
      <c r="P179" s="66" t="s">
        <v>37</v>
      </c>
      <c r="Q179" s="66" t="s">
        <v>38</v>
      </c>
      <c r="R179" s="66" t="s">
        <v>38</v>
      </c>
      <c r="S179" s="66" t="s">
        <v>38</v>
      </c>
      <c r="T179" s="66">
        <v>0</v>
      </c>
      <c r="U179" s="66" t="s">
        <v>39</v>
      </c>
      <c r="V179" s="66">
        <f t="shared" si="6"/>
        <v>111000</v>
      </c>
      <c r="W179" s="66">
        <f t="shared" si="7"/>
        <v>18900</v>
      </c>
      <c r="X179" s="66">
        <f t="shared" si="8"/>
        <v>6237</v>
      </c>
      <c r="Y179" s="66">
        <f t="shared" si="9"/>
        <v>14553</v>
      </c>
      <c r="Z179" s="66">
        <f t="shared" si="0"/>
        <v>150690</v>
      </c>
    </row>
    <row r="180" s="7" customFormat="1" ht="33" customHeight="1" spans="1:26">
      <c r="A180" s="66">
        <v>61</v>
      </c>
      <c r="B180" s="67" t="s">
        <v>558</v>
      </c>
      <c r="C180" s="67" t="s">
        <v>559</v>
      </c>
      <c r="D180" s="67" t="s">
        <v>378</v>
      </c>
      <c r="E180" s="67" t="s">
        <v>560</v>
      </c>
      <c r="F180" s="68">
        <v>9</v>
      </c>
      <c r="G180" s="66">
        <v>111000</v>
      </c>
      <c r="H180" s="66">
        <f t="shared" si="1"/>
        <v>39690</v>
      </c>
      <c r="I180" s="66" t="s">
        <v>37</v>
      </c>
      <c r="J180" s="66" t="s">
        <v>37</v>
      </c>
      <c r="K180" s="66" t="s">
        <v>37</v>
      </c>
      <c r="L180" s="66" t="s">
        <v>37</v>
      </c>
      <c r="M180" s="66" t="s">
        <v>37</v>
      </c>
      <c r="N180" s="66" t="s">
        <v>37</v>
      </c>
      <c r="O180" s="66" t="s">
        <v>37</v>
      </c>
      <c r="P180" s="66" t="s">
        <v>37</v>
      </c>
      <c r="Q180" s="66" t="s">
        <v>38</v>
      </c>
      <c r="R180" s="66" t="s">
        <v>38</v>
      </c>
      <c r="S180" s="66" t="s">
        <v>38</v>
      </c>
      <c r="T180" s="66">
        <v>0</v>
      </c>
      <c r="U180" s="66" t="s">
        <v>39</v>
      </c>
      <c r="V180" s="66">
        <f t="shared" si="6"/>
        <v>111000</v>
      </c>
      <c r="W180" s="66">
        <f t="shared" si="7"/>
        <v>18900</v>
      </c>
      <c r="X180" s="66">
        <f t="shared" si="8"/>
        <v>6237</v>
      </c>
      <c r="Y180" s="66">
        <f t="shared" si="9"/>
        <v>14553</v>
      </c>
      <c r="Z180" s="66">
        <f t="shared" si="0"/>
        <v>150690</v>
      </c>
    </row>
    <row r="181" s="7" customFormat="1" ht="33" customHeight="1" spans="1:26">
      <c r="A181" s="66">
        <v>62</v>
      </c>
      <c r="B181" s="67" t="s">
        <v>561</v>
      </c>
      <c r="C181" s="67" t="s">
        <v>146</v>
      </c>
      <c r="D181" s="67" t="s">
        <v>378</v>
      </c>
      <c r="E181" s="67" t="s">
        <v>562</v>
      </c>
      <c r="F181" s="68">
        <v>8</v>
      </c>
      <c r="G181" s="66">
        <v>86000</v>
      </c>
      <c r="H181" s="66">
        <f t="shared" si="1"/>
        <v>35280</v>
      </c>
      <c r="I181" s="66" t="s">
        <v>37</v>
      </c>
      <c r="J181" s="66" t="s">
        <v>37</v>
      </c>
      <c r="K181" s="66" t="s">
        <v>37</v>
      </c>
      <c r="L181" s="66" t="s">
        <v>37</v>
      </c>
      <c r="M181" s="66" t="s">
        <v>37</v>
      </c>
      <c r="N181" s="66" t="s">
        <v>37</v>
      </c>
      <c r="O181" s="66" t="s">
        <v>37</v>
      </c>
      <c r="P181" s="66" t="s">
        <v>37</v>
      </c>
      <c r="Q181" s="66" t="s">
        <v>38</v>
      </c>
      <c r="R181" s="66" t="s">
        <v>38</v>
      </c>
      <c r="S181" s="66" t="s">
        <v>38</v>
      </c>
      <c r="T181" s="66">
        <v>0</v>
      </c>
      <c r="U181" s="66" t="s">
        <v>39</v>
      </c>
      <c r="V181" s="66">
        <f t="shared" si="6"/>
        <v>86000</v>
      </c>
      <c r="W181" s="66">
        <f t="shared" si="7"/>
        <v>16800</v>
      </c>
      <c r="X181" s="66">
        <f t="shared" si="8"/>
        <v>5544</v>
      </c>
      <c r="Y181" s="66">
        <f t="shared" si="9"/>
        <v>12936</v>
      </c>
      <c r="Z181" s="66">
        <f t="shared" si="0"/>
        <v>121280</v>
      </c>
    </row>
    <row r="182" s="7" customFormat="1" ht="33" customHeight="1" spans="1:26">
      <c r="A182" s="66">
        <v>63</v>
      </c>
      <c r="B182" s="67" t="s">
        <v>563</v>
      </c>
      <c r="C182" s="67" t="s">
        <v>564</v>
      </c>
      <c r="D182" s="67" t="s">
        <v>378</v>
      </c>
      <c r="E182" s="93" t="s">
        <v>565</v>
      </c>
      <c r="F182" s="68">
        <v>7</v>
      </c>
      <c r="G182" s="66">
        <v>86000</v>
      </c>
      <c r="H182" s="66">
        <f t="shared" si="1"/>
        <v>30870</v>
      </c>
      <c r="I182" s="66" t="s">
        <v>37</v>
      </c>
      <c r="J182" s="66" t="s">
        <v>37</v>
      </c>
      <c r="K182" s="66" t="s">
        <v>37</v>
      </c>
      <c r="L182" s="66" t="s">
        <v>37</v>
      </c>
      <c r="M182" s="66" t="s">
        <v>37</v>
      </c>
      <c r="N182" s="66" t="s">
        <v>37</v>
      </c>
      <c r="O182" s="66" t="s">
        <v>37</v>
      </c>
      <c r="P182" s="66" t="s">
        <v>37</v>
      </c>
      <c r="Q182" s="66" t="s">
        <v>38</v>
      </c>
      <c r="R182" s="66" t="s">
        <v>38</v>
      </c>
      <c r="S182" s="66" t="s">
        <v>38</v>
      </c>
      <c r="T182" s="66">
        <v>0</v>
      </c>
      <c r="U182" s="66" t="s">
        <v>39</v>
      </c>
      <c r="V182" s="66">
        <f t="shared" si="6"/>
        <v>86000</v>
      </c>
      <c r="W182" s="66">
        <f t="shared" si="7"/>
        <v>14700</v>
      </c>
      <c r="X182" s="66">
        <f t="shared" si="8"/>
        <v>4851</v>
      </c>
      <c r="Y182" s="66">
        <f t="shared" si="9"/>
        <v>11319</v>
      </c>
      <c r="Z182" s="66">
        <f t="shared" si="0"/>
        <v>116870</v>
      </c>
    </row>
    <row r="183" s="7" customFormat="1" ht="33" customHeight="1" spans="1:26">
      <c r="A183" s="66">
        <v>64</v>
      </c>
      <c r="B183" s="67" t="s">
        <v>566</v>
      </c>
      <c r="C183" s="67" t="s">
        <v>567</v>
      </c>
      <c r="D183" s="67" t="s">
        <v>378</v>
      </c>
      <c r="E183" s="93" t="s">
        <v>568</v>
      </c>
      <c r="F183" s="68">
        <v>4</v>
      </c>
      <c r="G183" s="66">
        <v>45000</v>
      </c>
      <c r="H183" s="66">
        <f t="shared" si="1"/>
        <v>17640</v>
      </c>
      <c r="I183" s="66" t="s">
        <v>37</v>
      </c>
      <c r="J183" s="66" t="s">
        <v>37</v>
      </c>
      <c r="K183" s="66" t="s">
        <v>37</v>
      </c>
      <c r="L183" s="66" t="s">
        <v>37</v>
      </c>
      <c r="M183" s="66" t="s">
        <v>37</v>
      </c>
      <c r="N183" s="66" t="s">
        <v>37</v>
      </c>
      <c r="O183" s="66" t="s">
        <v>37</v>
      </c>
      <c r="P183" s="66" t="s">
        <v>523</v>
      </c>
      <c r="Q183" s="66" t="s">
        <v>38</v>
      </c>
      <c r="R183" s="66" t="s">
        <v>38</v>
      </c>
      <c r="S183" s="66" t="s">
        <v>38</v>
      </c>
      <c r="T183" s="72">
        <v>0.5</v>
      </c>
      <c r="U183" s="66">
        <f t="shared" ref="U183:U185" si="10">(G183+H183)*T183</f>
        <v>31320</v>
      </c>
      <c r="V183" s="66">
        <f t="shared" ref="V183:V185" si="11">G183*50%</f>
        <v>22500</v>
      </c>
      <c r="W183" s="66">
        <f t="shared" ref="W183:W185" si="12">F183*2100*50%</f>
        <v>4200</v>
      </c>
      <c r="X183" s="66">
        <f t="shared" ref="X183:X185" si="13">F183*2310*30%*50%</f>
        <v>1386</v>
      </c>
      <c r="Y183" s="66">
        <f t="shared" ref="Y183:Y185" si="14">F183*2310*70%*50%</f>
        <v>3234</v>
      </c>
      <c r="Z183" s="66">
        <f t="shared" si="0"/>
        <v>31320</v>
      </c>
    </row>
    <row r="184" s="7" customFormat="1" ht="33" customHeight="1" spans="1:26">
      <c r="A184" s="66">
        <v>65</v>
      </c>
      <c r="B184" s="67" t="s">
        <v>569</v>
      </c>
      <c r="C184" s="67" t="s">
        <v>570</v>
      </c>
      <c r="D184" s="67" t="s">
        <v>378</v>
      </c>
      <c r="E184" s="67" t="s">
        <v>571</v>
      </c>
      <c r="F184" s="68">
        <v>8</v>
      </c>
      <c r="G184" s="66">
        <v>55000</v>
      </c>
      <c r="H184" s="66">
        <f t="shared" si="1"/>
        <v>35280</v>
      </c>
      <c r="I184" s="66" t="s">
        <v>37</v>
      </c>
      <c r="J184" s="66" t="s">
        <v>37</v>
      </c>
      <c r="K184" s="66" t="s">
        <v>37</v>
      </c>
      <c r="L184" s="66" t="s">
        <v>37</v>
      </c>
      <c r="M184" s="66" t="s">
        <v>37</v>
      </c>
      <c r="N184" s="66" t="s">
        <v>37</v>
      </c>
      <c r="O184" s="66" t="s">
        <v>37</v>
      </c>
      <c r="P184" s="66" t="s">
        <v>523</v>
      </c>
      <c r="Q184" s="66" t="s">
        <v>38</v>
      </c>
      <c r="R184" s="66" t="s">
        <v>38</v>
      </c>
      <c r="S184" s="66" t="s">
        <v>38</v>
      </c>
      <c r="T184" s="72">
        <v>0.5</v>
      </c>
      <c r="U184" s="66">
        <f t="shared" si="10"/>
        <v>45140</v>
      </c>
      <c r="V184" s="66">
        <f t="shared" si="11"/>
        <v>27500</v>
      </c>
      <c r="W184" s="66">
        <f t="shared" si="12"/>
        <v>8400</v>
      </c>
      <c r="X184" s="66">
        <f t="shared" si="13"/>
        <v>2772</v>
      </c>
      <c r="Y184" s="66">
        <f t="shared" si="14"/>
        <v>6468</v>
      </c>
      <c r="Z184" s="66">
        <f t="shared" si="0"/>
        <v>45140</v>
      </c>
    </row>
    <row r="185" s="7" customFormat="1" ht="33" customHeight="1" spans="1:26">
      <c r="A185" s="66">
        <v>66</v>
      </c>
      <c r="B185" s="67" t="s">
        <v>572</v>
      </c>
      <c r="C185" s="67" t="s">
        <v>573</v>
      </c>
      <c r="D185" s="67" t="s">
        <v>378</v>
      </c>
      <c r="E185" s="67" t="s">
        <v>574</v>
      </c>
      <c r="F185" s="68">
        <v>4</v>
      </c>
      <c r="G185" s="66">
        <v>55000</v>
      </c>
      <c r="H185" s="66">
        <f t="shared" si="1"/>
        <v>17640</v>
      </c>
      <c r="I185" s="66" t="s">
        <v>37</v>
      </c>
      <c r="J185" s="66" t="s">
        <v>37</v>
      </c>
      <c r="K185" s="66" t="s">
        <v>37</v>
      </c>
      <c r="L185" s="66" t="s">
        <v>37</v>
      </c>
      <c r="M185" s="66" t="s">
        <v>37</v>
      </c>
      <c r="N185" s="66" t="s">
        <v>37</v>
      </c>
      <c r="O185" s="66" t="s">
        <v>37</v>
      </c>
      <c r="P185" s="66" t="s">
        <v>523</v>
      </c>
      <c r="Q185" s="66" t="s">
        <v>38</v>
      </c>
      <c r="R185" s="66" t="s">
        <v>38</v>
      </c>
      <c r="S185" s="66" t="s">
        <v>38</v>
      </c>
      <c r="T185" s="72">
        <v>0.5</v>
      </c>
      <c r="U185" s="66">
        <f t="shared" si="10"/>
        <v>36320</v>
      </c>
      <c r="V185" s="66">
        <f t="shared" si="11"/>
        <v>27500</v>
      </c>
      <c r="W185" s="66">
        <f t="shared" si="12"/>
        <v>4200</v>
      </c>
      <c r="X185" s="66">
        <f t="shared" si="13"/>
        <v>1386</v>
      </c>
      <c r="Y185" s="66">
        <f t="shared" si="14"/>
        <v>3234</v>
      </c>
      <c r="Z185" s="66">
        <f t="shared" ref="Z185:Z202" si="15">G185+H185-U185</f>
        <v>36320</v>
      </c>
    </row>
    <row r="186" s="7" customFormat="1" ht="33" customHeight="1" spans="1:26">
      <c r="A186" s="66">
        <v>67</v>
      </c>
      <c r="B186" s="67" t="s">
        <v>575</v>
      </c>
      <c r="C186" s="67" t="s">
        <v>576</v>
      </c>
      <c r="D186" s="67" t="s">
        <v>378</v>
      </c>
      <c r="E186" s="67" t="s">
        <v>577</v>
      </c>
      <c r="F186" s="68">
        <v>9</v>
      </c>
      <c r="G186" s="66">
        <v>55000</v>
      </c>
      <c r="H186" s="66">
        <f t="shared" si="1"/>
        <v>39690</v>
      </c>
      <c r="I186" s="66" t="s">
        <v>37</v>
      </c>
      <c r="J186" s="66" t="s">
        <v>37</v>
      </c>
      <c r="K186" s="66" t="s">
        <v>37</v>
      </c>
      <c r="L186" s="66" t="s">
        <v>37</v>
      </c>
      <c r="M186" s="66" t="s">
        <v>37</v>
      </c>
      <c r="N186" s="66" t="s">
        <v>37</v>
      </c>
      <c r="O186" s="66" t="s">
        <v>37</v>
      </c>
      <c r="P186" s="66" t="s">
        <v>37</v>
      </c>
      <c r="Q186" s="66" t="s">
        <v>38</v>
      </c>
      <c r="R186" s="66" t="s">
        <v>38</v>
      </c>
      <c r="S186" s="66" t="s">
        <v>38</v>
      </c>
      <c r="T186" s="66">
        <v>0</v>
      </c>
      <c r="U186" s="66" t="s">
        <v>39</v>
      </c>
      <c r="V186" s="66">
        <f t="shared" ref="V186:V191" si="16">G186</f>
        <v>55000</v>
      </c>
      <c r="W186" s="66">
        <f t="shared" ref="W186:W191" si="17">F186*2100</f>
        <v>18900</v>
      </c>
      <c r="X186" s="66">
        <f t="shared" ref="X186:X191" si="18">F186*2310*30%</f>
        <v>6237</v>
      </c>
      <c r="Y186" s="66">
        <f t="shared" ref="Y186:Y191" si="19">F186*2310*70%</f>
        <v>14553</v>
      </c>
      <c r="Z186" s="66">
        <f t="shared" si="15"/>
        <v>94690</v>
      </c>
    </row>
    <row r="187" s="7" customFormat="1" ht="33" customHeight="1" spans="1:26">
      <c r="A187" s="66">
        <v>68</v>
      </c>
      <c r="B187" s="67" t="s">
        <v>578</v>
      </c>
      <c r="C187" s="67" t="s">
        <v>579</v>
      </c>
      <c r="D187" s="67" t="s">
        <v>378</v>
      </c>
      <c r="E187" s="67" t="s">
        <v>580</v>
      </c>
      <c r="F187" s="68">
        <v>9</v>
      </c>
      <c r="G187" s="66">
        <v>111000</v>
      </c>
      <c r="H187" s="66">
        <f t="shared" si="1"/>
        <v>39690</v>
      </c>
      <c r="I187" s="66" t="s">
        <v>37</v>
      </c>
      <c r="J187" s="66" t="s">
        <v>37</v>
      </c>
      <c r="K187" s="66" t="s">
        <v>37</v>
      </c>
      <c r="L187" s="66" t="s">
        <v>37</v>
      </c>
      <c r="M187" s="66" t="s">
        <v>37</v>
      </c>
      <c r="N187" s="66" t="s">
        <v>37</v>
      </c>
      <c r="O187" s="66" t="s">
        <v>37</v>
      </c>
      <c r="P187" s="66" t="s">
        <v>37</v>
      </c>
      <c r="Q187" s="66" t="s">
        <v>38</v>
      </c>
      <c r="R187" s="66" t="s">
        <v>38</v>
      </c>
      <c r="S187" s="66" t="s">
        <v>38</v>
      </c>
      <c r="T187" s="66">
        <v>0</v>
      </c>
      <c r="U187" s="66" t="s">
        <v>39</v>
      </c>
      <c r="V187" s="66">
        <f t="shared" si="16"/>
        <v>111000</v>
      </c>
      <c r="W187" s="66">
        <f t="shared" si="17"/>
        <v>18900</v>
      </c>
      <c r="X187" s="66">
        <f t="shared" si="18"/>
        <v>6237</v>
      </c>
      <c r="Y187" s="66">
        <f t="shared" si="19"/>
        <v>14553</v>
      </c>
      <c r="Z187" s="66">
        <f t="shared" si="15"/>
        <v>150690</v>
      </c>
    </row>
    <row r="188" s="7" customFormat="1" ht="33" customHeight="1" spans="1:26">
      <c r="A188" s="66">
        <v>69</v>
      </c>
      <c r="B188" s="67" t="s">
        <v>581</v>
      </c>
      <c r="C188" s="67" t="s">
        <v>582</v>
      </c>
      <c r="D188" s="67" t="s">
        <v>378</v>
      </c>
      <c r="E188" s="67" t="s">
        <v>583</v>
      </c>
      <c r="F188" s="68">
        <v>9</v>
      </c>
      <c r="G188" s="66">
        <v>111000</v>
      </c>
      <c r="H188" s="66">
        <f t="shared" si="1"/>
        <v>39690</v>
      </c>
      <c r="I188" s="66" t="s">
        <v>37</v>
      </c>
      <c r="J188" s="66" t="s">
        <v>37</v>
      </c>
      <c r="K188" s="66" t="s">
        <v>37</v>
      </c>
      <c r="L188" s="66" t="s">
        <v>37</v>
      </c>
      <c r="M188" s="66" t="s">
        <v>37</v>
      </c>
      <c r="N188" s="66" t="s">
        <v>37</v>
      </c>
      <c r="O188" s="66" t="s">
        <v>37</v>
      </c>
      <c r="P188" s="66" t="s">
        <v>37</v>
      </c>
      <c r="Q188" s="66" t="s">
        <v>38</v>
      </c>
      <c r="R188" s="66" t="s">
        <v>38</v>
      </c>
      <c r="S188" s="66" t="s">
        <v>38</v>
      </c>
      <c r="T188" s="66">
        <v>0</v>
      </c>
      <c r="U188" s="66" t="s">
        <v>39</v>
      </c>
      <c r="V188" s="66">
        <f t="shared" si="16"/>
        <v>111000</v>
      </c>
      <c r="W188" s="66">
        <f t="shared" si="17"/>
        <v>18900</v>
      </c>
      <c r="X188" s="66">
        <f t="shared" si="18"/>
        <v>6237</v>
      </c>
      <c r="Y188" s="66">
        <f t="shared" si="19"/>
        <v>14553</v>
      </c>
      <c r="Z188" s="66">
        <f t="shared" si="15"/>
        <v>150690</v>
      </c>
    </row>
    <row r="189" s="7" customFormat="1" ht="33" customHeight="1" spans="1:26">
      <c r="A189" s="66">
        <v>70</v>
      </c>
      <c r="B189" s="67" t="s">
        <v>584</v>
      </c>
      <c r="C189" s="67" t="s">
        <v>585</v>
      </c>
      <c r="D189" s="67" t="s">
        <v>378</v>
      </c>
      <c r="E189" s="93" t="s">
        <v>586</v>
      </c>
      <c r="F189" s="68">
        <v>4</v>
      </c>
      <c r="G189" s="66">
        <v>45000</v>
      </c>
      <c r="H189" s="66">
        <f t="shared" si="1"/>
        <v>17640</v>
      </c>
      <c r="I189" s="66" t="s">
        <v>37</v>
      </c>
      <c r="J189" s="66" t="s">
        <v>37</v>
      </c>
      <c r="K189" s="66" t="s">
        <v>37</v>
      </c>
      <c r="L189" s="66" t="s">
        <v>37</v>
      </c>
      <c r="M189" s="66" t="s">
        <v>37</v>
      </c>
      <c r="N189" s="66" t="s">
        <v>37</v>
      </c>
      <c r="O189" s="66" t="s">
        <v>37</v>
      </c>
      <c r="P189" s="66" t="s">
        <v>37</v>
      </c>
      <c r="Q189" s="66" t="s">
        <v>38</v>
      </c>
      <c r="R189" s="66" t="s">
        <v>38</v>
      </c>
      <c r="S189" s="66" t="s">
        <v>38</v>
      </c>
      <c r="T189" s="66">
        <v>0</v>
      </c>
      <c r="U189" s="66" t="s">
        <v>39</v>
      </c>
      <c r="V189" s="66">
        <f t="shared" si="16"/>
        <v>45000</v>
      </c>
      <c r="W189" s="66">
        <f t="shared" si="17"/>
        <v>8400</v>
      </c>
      <c r="X189" s="66">
        <f t="shared" si="18"/>
        <v>2772</v>
      </c>
      <c r="Y189" s="66">
        <f t="shared" si="19"/>
        <v>6468</v>
      </c>
      <c r="Z189" s="66">
        <f t="shared" si="15"/>
        <v>62640</v>
      </c>
    </row>
    <row r="190" s="7" customFormat="1" ht="33" customHeight="1" spans="1:26">
      <c r="A190" s="66">
        <v>71</v>
      </c>
      <c r="B190" s="67" t="s">
        <v>587</v>
      </c>
      <c r="C190" s="67" t="s">
        <v>588</v>
      </c>
      <c r="D190" s="67" t="s">
        <v>378</v>
      </c>
      <c r="E190" s="67" t="s">
        <v>589</v>
      </c>
      <c r="F190" s="68">
        <v>9</v>
      </c>
      <c r="G190" s="66">
        <v>86000</v>
      </c>
      <c r="H190" s="66">
        <f t="shared" ref="H190:H202" si="20">F190*4410</f>
        <v>39690</v>
      </c>
      <c r="I190" s="66" t="s">
        <v>37</v>
      </c>
      <c r="J190" s="66" t="s">
        <v>37</v>
      </c>
      <c r="K190" s="66" t="s">
        <v>37</v>
      </c>
      <c r="L190" s="66" t="s">
        <v>37</v>
      </c>
      <c r="M190" s="66" t="s">
        <v>37</v>
      </c>
      <c r="N190" s="66" t="s">
        <v>37</v>
      </c>
      <c r="O190" s="66" t="s">
        <v>37</v>
      </c>
      <c r="P190" s="66" t="s">
        <v>37</v>
      </c>
      <c r="Q190" s="66" t="s">
        <v>38</v>
      </c>
      <c r="R190" s="66" t="s">
        <v>38</v>
      </c>
      <c r="S190" s="66" t="s">
        <v>38</v>
      </c>
      <c r="T190" s="66">
        <v>0</v>
      </c>
      <c r="U190" s="66" t="s">
        <v>39</v>
      </c>
      <c r="V190" s="66">
        <f t="shared" si="16"/>
        <v>86000</v>
      </c>
      <c r="W190" s="66">
        <f t="shared" si="17"/>
        <v>18900</v>
      </c>
      <c r="X190" s="66">
        <f t="shared" si="18"/>
        <v>6237</v>
      </c>
      <c r="Y190" s="66">
        <f t="shared" si="19"/>
        <v>14553</v>
      </c>
      <c r="Z190" s="66">
        <f t="shared" si="15"/>
        <v>125690</v>
      </c>
    </row>
    <row r="191" s="7" customFormat="1" ht="33" customHeight="1" spans="1:26">
      <c r="A191" s="66">
        <v>72</v>
      </c>
      <c r="B191" s="67" t="s">
        <v>590</v>
      </c>
      <c r="C191" s="67" t="s">
        <v>591</v>
      </c>
      <c r="D191" s="67" t="s">
        <v>378</v>
      </c>
      <c r="E191" s="67" t="s">
        <v>592</v>
      </c>
      <c r="F191" s="68">
        <v>9</v>
      </c>
      <c r="G191" s="66">
        <v>111000</v>
      </c>
      <c r="H191" s="66">
        <f t="shared" si="20"/>
        <v>39690</v>
      </c>
      <c r="I191" s="66" t="s">
        <v>37</v>
      </c>
      <c r="J191" s="66" t="s">
        <v>37</v>
      </c>
      <c r="K191" s="66" t="s">
        <v>37</v>
      </c>
      <c r="L191" s="66" t="s">
        <v>37</v>
      </c>
      <c r="M191" s="66" t="s">
        <v>37</v>
      </c>
      <c r="N191" s="66" t="s">
        <v>37</v>
      </c>
      <c r="O191" s="66" t="s">
        <v>37</v>
      </c>
      <c r="P191" s="66" t="s">
        <v>37</v>
      </c>
      <c r="Q191" s="66" t="s">
        <v>38</v>
      </c>
      <c r="R191" s="66" t="s">
        <v>38</v>
      </c>
      <c r="S191" s="66" t="s">
        <v>38</v>
      </c>
      <c r="T191" s="66">
        <v>0</v>
      </c>
      <c r="U191" s="66" t="s">
        <v>39</v>
      </c>
      <c r="V191" s="66">
        <f t="shared" si="16"/>
        <v>111000</v>
      </c>
      <c r="W191" s="66">
        <f t="shared" si="17"/>
        <v>18900</v>
      </c>
      <c r="X191" s="66">
        <f t="shared" si="18"/>
        <v>6237</v>
      </c>
      <c r="Y191" s="66">
        <f t="shared" si="19"/>
        <v>14553</v>
      </c>
      <c r="Z191" s="66">
        <f t="shared" si="15"/>
        <v>150690</v>
      </c>
    </row>
    <row r="192" s="7" customFormat="1" ht="33" customHeight="1" spans="1:26">
      <c r="A192" s="66">
        <v>73</v>
      </c>
      <c r="B192" s="67" t="s">
        <v>593</v>
      </c>
      <c r="C192" s="67" t="s">
        <v>594</v>
      </c>
      <c r="D192" s="67" t="s">
        <v>378</v>
      </c>
      <c r="E192" s="93" t="s">
        <v>595</v>
      </c>
      <c r="F192" s="68">
        <v>8</v>
      </c>
      <c r="G192" s="66">
        <v>55000</v>
      </c>
      <c r="H192" s="66">
        <f t="shared" si="20"/>
        <v>35280</v>
      </c>
      <c r="I192" s="66" t="s">
        <v>37</v>
      </c>
      <c r="J192" s="66" t="s">
        <v>37</v>
      </c>
      <c r="K192" s="66" t="s">
        <v>37</v>
      </c>
      <c r="L192" s="66" t="s">
        <v>37</v>
      </c>
      <c r="M192" s="66" t="s">
        <v>37</v>
      </c>
      <c r="N192" s="66" t="s">
        <v>37</v>
      </c>
      <c r="O192" s="66" t="s">
        <v>37</v>
      </c>
      <c r="P192" s="66" t="s">
        <v>523</v>
      </c>
      <c r="Q192" s="66" t="s">
        <v>38</v>
      </c>
      <c r="R192" s="66" t="s">
        <v>38</v>
      </c>
      <c r="S192" s="66" t="s">
        <v>38</v>
      </c>
      <c r="T192" s="72">
        <v>0.5</v>
      </c>
      <c r="U192" s="66">
        <f>(G192+H192)*T192</f>
        <v>45140</v>
      </c>
      <c r="V192" s="66">
        <f>G192*50%</f>
        <v>27500</v>
      </c>
      <c r="W192" s="66">
        <f>F192*2100*50%</f>
        <v>8400</v>
      </c>
      <c r="X192" s="66">
        <f>F192*2310*30%*50%</f>
        <v>2772</v>
      </c>
      <c r="Y192" s="66">
        <f>F192*2310*70%*50%</f>
        <v>6468</v>
      </c>
      <c r="Z192" s="66">
        <f t="shared" si="15"/>
        <v>45140</v>
      </c>
    </row>
    <row r="193" s="7" customFormat="1" ht="33" customHeight="1" spans="1:26">
      <c r="A193" s="66">
        <v>74</v>
      </c>
      <c r="B193" s="67" t="s">
        <v>596</v>
      </c>
      <c r="C193" s="67" t="s">
        <v>597</v>
      </c>
      <c r="D193" s="67" t="s">
        <v>378</v>
      </c>
      <c r="E193" s="67" t="s">
        <v>598</v>
      </c>
      <c r="F193" s="68">
        <v>9</v>
      </c>
      <c r="G193" s="66">
        <v>111000</v>
      </c>
      <c r="H193" s="66">
        <f t="shared" si="20"/>
        <v>39690</v>
      </c>
      <c r="I193" s="66" t="s">
        <v>37</v>
      </c>
      <c r="J193" s="66" t="s">
        <v>37</v>
      </c>
      <c r="K193" s="66" t="s">
        <v>37</v>
      </c>
      <c r="L193" s="66" t="s">
        <v>37</v>
      </c>
      <c r="M193" s="66" t="s">
        <v>37</v>
      </c>
      <c r="N193" s="66" t="s">
        <v>37</v>
      </c>
      <c r="O193" s="66" t="s">
        <v>37</v>
      </c>
      <c r="P193" s="66" t="s">
        <v>37</v>
      </c>
      <c r="Q193" s="66" t="s">
        <v>38</v>
      </c>
      <c r="R193" s="66" t="s">
        <v>38</v>
      </c>
      <c r="S193" s="66" t="s">
        <v>38</v>
      </c>
      <c r="T193" s="66">
        <v>0</v>
      </c>
      <c r="U193" s="66" t="s">
        <v>39</v>
      </c>
      <c r="V193" s="66">
        <f t="shared" ref="V193:V202" si="21">G193</f>
        <v>111000</v>
      </c>
      <c r="W193" s="66">
        <f t="shared" ref="W193:W202" si="22">F193*2100</f>
        <v>18900</v>
      </c>
      <c r="X193" s="66">
        <f t="shared" ref="X193:X202" si="23">F193*2310*30%</f>
        <v>6237</v>
      </c>
      <c r="Y193" s="66">
        <f t="shared" ref="Y193:Y202" si="24">F193*2310*70%</f>
        <v>14553</v>
      </c>
      <c r="Z193" s="66">
        <f t="shared" si="15"/>
        <v>150690</v>
      </c>
    </row>
    <row r="194" s="7" customFormat="1" ht="33" customHeight="1" spans="1:26">
      <c r="A194" s="66">
        <v>75</v>
      </c>
      <c r="B194" s="67" t="s">
        <v>599</v>
      </c>
      <c r="C194" s="67" t="s">
        <v>600</v>
      </c>
      <c r="D194" s="67" t="s">
        <v>378</v>
      </c>
      <c r="E194" s="93" t="s">
        <v>601</v>
      </c>
      <c r="F194" s="68">
        <v>8</v>
      </c>
      <c r="G194" s="66">
        <v>55000</v>
      </c>
      <c r="H194" s="66">
        <f t="shared" si="20"/>
        <v>35280</v>
      </c>
      <c r="I194" s="66" t="s">
        <v>37</v>
      </c>
      <c r="J194" s="66" t="s">
        <v>37</v>
      </c>
      <c r="K194" s="66" t="s">
        <v>37</v>
      </c>
      <c r="L194" s="66" t="s">
        <v>37</v>
      </c>
      <c r="M194" s="66" t="s">
        <v>37</v>
      </c>
      <c r="N194" s="66" t="s">
        <v>37</v>
      </c>
      <c r="O194" s="66" t="s">
        <v>37</v>
      </c>
      <c r="P194" s="66" t="s">
        <v>37</v>
      </c>
      <c r="Q194" s="66" t="s">
        <v>38</v>
      </c>
      <c r="R194" s="66" t="s">
        <v>38</v>
      </c>
      <c r="S194" s="66" t="s">
        <v>38</v>
      </c>
      <c r="T194" s="66">
        <v>0</v>
      </c>
      <c r="U194" s="66" t="s">
        <v>39</v>
      </c>
      <c r="V194" s="66">
        <f t="shared" si="21"/>
        <v>55000</v>
      </c>
      <c r="W194" s="66">
        <f t="shared" si="22"/>
        <v>16800</v>
      </c>
      <c r="X194" s="66">
        <f t="shared" si="23"/>
        <v>5544</v>
      </c>
      <c r="Y194" s="66">
        <f t="shared" si="24"/>
        <v>12936</v>
      </c>
      <c r="Z194" s="66">
        <f t="shared" si="15"/>
        <v>90280</v>
      </c>
    </row>
    <row r="195" s="7" customFormat="1" ht="33" customHeight="1" spans="1:26">
      <c r="A195" s="66">
        <v>76</v>
      </c>
      <c r="B195" s="67" t="s">
        <v>602</v>
      </c>
      <c r="C195" s="67" t="s">
        <v>603</v>
      </c>
      <c r="D195" s="67" t="s">
        <v>378</v>
      </c>
      <c r="E195" s="93" t="s">
        <v>604</v>
      </c>
      <c r="F195" s="68">
        <v>8</v>
      </c>
      <c r="G195" s="66">
        <v>55000</v>
      </c>
      <c r="H195" s="66">
        <f t="shared" si="20"/>
        <v>35280</v>
      </c>
      <c r="I195" s="66" t="s">
        <v>37</v>
      </c>
      <c r="J195" s="66" t="s">
        <v>37</v>
      </c>
      <c r="K195" s="66" t="s">
        <v>37</v>
      </c>
      <c r="L195" s="66" t="s">
        <v>37</v>
      </c>
      <c r="M195" s="66" t="s">
        <v>37</v>
      </c>
      <c r="N195" s="66" t="s">
        <v>37</v>
      </c>
      <c r="O195" s="66" t="s">
        <v>37</v>
      </c>
      <c r="P195" s="66" t="s">
        <v>37</v>
      </c>
      <c r="Q195" s="66" t="s">
        <v>38</v>
      </c>
      <c r="R195" s="66" t="s">
        <v>38</v>
      </c>
      <c r="S195" s="66" t="s">
        <v>38</v>
      </c>
      <c r="T195" s="66">
        <v>0</v>
      </c>
      <c r="U195" s="66" t="s">
        <v>39</v>
      </c>
      <c r="V195" s="66">
        <f t="shared" si="21"/>
        <v>55000</v>
      </c>
      <c r="W195" s="66">
        <f t="shared" si="22"/>
        <v>16800</v>
      </c>
      <c r="X195" s="66">
        <f t="shared" si="23"/>
        <v>5544</v>
      </c>
      <c r="Y195" s="66">
        <f t="shared" si="24"/>
        <v>12936</v>
      </c>
      <c r="Z195" s="66">
        <f t="shared" si="15"/>
        <v>90280</v>
      </c>
    </row>
    <row r="196" s="7" customFormat="1" ht="33" customHeight="1" spans="1:26">
      <c r="A196" s="66">
        <v>77</v>
      </c>
      <c r="B196" s="67" t="s">
        <v>605</v>
      </c>
      <c r="C196" s="67" t="s">
        <v>606</v>
      </c>
      <c r="D196" s="67" t="s">
        <v>378</v>
      </c>
      <c r="E196" s="93" t="s">
        <v>607</v>
      </c>
      <c r="F196" s="68">
        <v>9</v>
      </c>
      <c r="G196" s="66">
        <v>111000</v>
      </c>
      <c r="H196" s="66">
        <f t="shared" si="20"/>
        <v>39690</v>
      </c>
      <c r="I196" s="66" t="s">
        <v>37</v>
      </c>
      <c r="J196" s="66" t="s">
        <v>37</v>
      </c>
      <c r="K196" s="66" t="s">
        <v>37</v>
      </c>
      <c r="L196" s="66" t="s">
        <v>37</v>
      </c>
      <c r="M196" s="66" t="s">
        <v>37</v>
      </c>
      <c r="N196" s="66" t="s">
        <v>37</v>
      </c>
      <c r="O196" s="66" t="s">
        <v>37</v>
      </c>
      <c r="P196" s="66" t="s">
        <v>37</v>
      </c>
      <c r="Q196" s="66" t="s">
        <v>38</v>
      </c>
      <c r="R196" s="66" t="s">
        <v>38</v>
      </c>
      <c r="S196" s="66" t="s">
        <v>38</v>
      </c>
      <c r="T196" s="66">
        <v>0</v>
      </c>
      <c r="U196" s="66" t="s">
        <v>39</v>
      </c>
      <c r="V196" s="66">
        <f t="shared" si="21"/>
        <v>111000</v>
      </c>
      <c r="W196" s="66">
        <f t="shared" si="22"/>
        <v>18900</v>
      </c>
      <c r="X196" s="66">
        <f t="shared" si="23"/>
        <v>6237</v>
      </c>
      <c r="Y196" s="66">
        <f t="shared" si="24"/>
        <v>14553</v>
      </c>
      <c r="Z196" s="66">
        <f t="shared" si="15"/>
        <v>150690</v>
      </c>
    </row>
    <row r="197" s="7" customFormat="1" ht="33" customHeight="1" spans="1:26">
      <c r="A197" s="66">
        <v>78</v>
      </c>
      <c r="B197" s="67" t="s">
        <v>608</v>
      </c>
      <c r="C197" s="67" t="s">
        <v>448</v>
      </c>
      <c r="D197" s="67" t="s">
        <v>449</v>
      </c>
      <c r="E197" s="93" t="s">
        <v>450</v>
      </c>
      <c r="F197" s="68">
        <v>8</v>
      </c>
      <c r="G197" s="66">
        <v>123000</v>
      </c>
      <c r="H197" s="66">
        <f t="shared" si="20"/>
        <v>35280</v>
      </c>
      <c r="I197" s="66" t="s">
        <v>37</v>
      </c>
      <c r="J197" s="66" t="s">
        <v>37</v>
      </c>
      <c r="K197" s="66" t="s">
        <v>37</v>
      </c>
      <c r="L197" s="66" t="s">
        <v>37</v>
      </c>
      <c r="M197" s="66" t="s">
        <v>37</v>
      </c>
      <c r="N197" s="66" t="s">
        <v>37</v>
      </c>
      <c r="O197" s="66" t="s">
        <v>37</v>
      </c>
      <c r="P197" s="66" t="s">
        <v>37</v>
      </c>
      <c r="Q197" s="66" t="s">
        <v>38</v>
      </c>
      <c r="R197" s="66" t="s">
        <v>38</v>
      </c>
      <c r="S197" s="66" t="s">
        <v>38</v>
      </c>
      <c r="T197" s="66">
        <v>0</v>
      </c>
      <c r="U197" s="66" t="s">
        <v>39</v>
      </c>
      <c r="V197" s="66">
        <f t="shared" si="21"/>
        <v>123000</v>
      </c>
      <c r="W197" s="66">
        <f t="shared" si="22"/>
        <v>16800</v>
      </c>
      <c r="X197" s="66">
        <f t="shared" si="23"/>
        <v>5544</v>
      </c>
      <c r="Y197" s="66">
        <f t="shared" si="24"/>
        <v>12936</v>
      </c>
      <c r="Z197" s="66">
        <f t="shared" si="15"/>
        <v>158280</v>
      </c>
    </row>
    <row r="198" s="7" customFormat="1" ht="33" customHeight="1" spans="1:26">
      <c r="A198" s="66">
        <v>79</v>
      </c>
      <c r="B198" s="67" t="s">
        <v>609</v>
      </c>
      <c r="C198" s="67" t="s">
        <v>448</v>
      </c>
      <c r="D198" s="67" t="s">
        <v>449</v>
      </c>
      <c r="E198" s="93" t="s">
        <v>450</v>
      </c>
      <c r="F198" s="68">
        <v>3</v>
      </c>
      <c r="G198" s="66">
        <v>0</v>
      </c>
      <c r="H198" s="66">
        <f t="shared" si="20"/>
        <v>13230</v>
      </c>
      <c r="I198" s="66" t="s">
        <v>37</v>
      </c>
      <c r="J198" s="66" t="s">
        <v>37</v>
      </c>
      <c r="K198" s="66" t="s">
        <v>37</v>
      </c>
      <c r="L198" s="66" t="s">
        <v>37</v>
      </c>
      <c r="M198" s="66" t="s">
        <v>37</v>
      </c>
      <c r="N198" s="66" t="s">
        <v>37</v>
      </c>
      <c r="O198" s="66" t="s">
        <v>37</v>
      </c>
      <c r="P198" s="66" t="s">
        <v>37</v>
      </c>
      <c r="Q198" s="66" t="s">
        <v>38</v>
      </c>
      <c r="R198" s="66" t="s">
        <v>38</v>
      </c>
      <c r="S198" s="66" t="s">
        <v>38</v>
      </c>
      <c r="T198" s="66">
        <v>0</v>
      </c>
      <c r="U198" s="66" t="s">
        <v>39</v>
      </c>
      <c r="V198" s="66">
        <f t="shared" si="21"/>
        <v>0</v>
      </c>
      <c r="W198" s="66">
        <f t="shared" si="22"/>
        <v>6300</v>
      </c>
      <c r="X198" s="66">
        <f t="shared" si="23"/>
        <v>2079</v>
      </c>
      <c r="Y198" s="66">
        <f t="shared" si="24"/>
        <v>4851</v>
      </c>
      <c r="Z198" s="66">
        <f t="shared" si="15"/>
        <v>13230</v>
      </c>
    </row>
    <row r="199" s="7" customFormat="1" ht="33" customHeight="1" spans="1:26">
      <c r="A199" s="66">
        <v>80</v>
      </c>
      <c r="B199" s="67" t="s">
        <v>610</v>
      </c>
      <c r="C199" s="67" t="s">
        <v>567</v>
      </c>
      <c r="D199" s="67" t="s">
        <v>378</v>
      </c>
      <c r="E199" s="93" t="s">
        <v>611</v>
      </c>
      <c r="F199" s="68">
        <v>5</v>
      </c>
      <c r="G199" s="66">
        <v>0</v>
      </c>
      <c r="H199" s="66">
        <f t="shared" si="20"/>
        <v>22050</v>
      </c>
      <c r="I199" s="66" t="s">
        <v>37</v>
      </c>
      <c r="J199" s="66" t="s">
        <v>37</v>
      </c>
      <c r="K199" s="66" t="s">
        <v>37</v>
      </c>
      <c r="L199" s="66" t="s">
        <v>37</v>
      </c>
      <c r="M199" s="66" t="s">
        <v>37</v>
      </c>
      <c r="N199" s="66" t="s">
        <v>37</v>
      </c>
      <c r="O199" s="66" t="s">
        <v>37</v>
      </c>
      <c r="P199" s="66" t="s">
        <v>37</v>
      </c>
      <c r="Q199" s="66" t="s">
        <v>38</v>
      </c>
      <c r="R199" s="66" t="s">
        <v>38</v>
      </c>
      <c r="S199" s="66" t="s">
        <v>38</v>
      </c>
      <c r="T199" s="66">
        <v>0</v>
      </c>
      <c r="U199" s="66" t="s">
        <v>39</v>
      </c>
      <c r="V199" s="66">
        <f t="shared" si="21"/>
        <v>0</v>
      </c>
      <c r="W199" s="66">
        <f t="shared" si="22"/>
        <v>10500</v>
      </c>
      <c r="X199" s="66">
        <f t="shared" si="23"/>
        <v>3465</v>
      </c>
      <c r="Y199" s="66">
        <f t="shared" si="24"/>
        <v>8085</v>
      </c>
      <c r="Z199" s="66">
        <f t="shared" si="15"/>
        <v>22050</v>
      </c>
    </row>
    <row r="200" s="7" customFormat="1" ht="33" customHeight="1" spans="1:26">
      <c r="A200" s="66">
        <v>81</v>
      </c>
      <c r="B200" s="67" t="s">
        <v>612</v>
      </c>
      <c r="C200" s="67" t="s">
        <v>613</v>
      </c>
      <c r="D200" s="67" t="s">
        <v>378</v>
      </c>
      <c r="E200" s="93" t="s">
        <v>614</v>
      </c>
      <c r="F200" s="68">
        <v>4</v>
      </c>
      <c r="G200" s="66">
        <v>0</v>
      </c>
      <c r="H200" s="66">
        <f t="shared" si="20"/>
        <v>17640</v>
      </c>
      <c r="I200" s="66" t="s">
        <v>37</v>
      </c>
      <c r="J200" s="66" t="s">
        <v>37</v>
      </c>
      <c r="K200" s="66" t="s">
        <v>37</v>
      </c>
      <c r="L200" s="66" t="s">
        <v>37</v>
      </c>
      <c r="M200" s="66" t="s">
        <v>37</v>
      </c>
      <c r="N200" s="66" t="s">
        <v>37</v>
      </c>
      <c r="O200" s="66" t="s">
        <v>37</v>
      </c>
      <c r="P200" s="66" t="s">
        <v>37</v>
      </c>
      <c r="Q200" s="66" t="s">
        <v>38</v>
      </c>
      <c r="R200" s="66" t="s">
        <v>38</v>
      </c>
      <c r="S200" s="66" t="s">
        <v>38</v>
      </c>
      <c r="T200" s="66">
        <v>0</v>
      </c>
      <c r="U200" s="66" t="s">
        <v>39</v>
      </c>
      <c r="V200" s="66">
        <f t="shared" si="21"/>
        <v>0</v>
      </c>
      <c r="W200" s="66">
        <f t="shared" si="22"/>
        <v>8400</v>
      </c>
      <c r="X200" s="66">
        <f t="shared" si="23"/>
        <v>2772</v>
      </c>
      <c r="Y200" s="66">
        <f t="shared" si="24"/>
        <v>6468</v>
      </c>
      <c r="Z200" s="66">
        <f t="shared" si="15"/>
        <v>17640</v>
      </c>
    </row>
    <row r="201" s="7" customFormat="1" ht="33" customHeight="1" spans="1:26">
      <c r="A201" s="66">
        <v>82</v>
      </c>
      <c r="B201" s="67" t="s">
        <v>615</v>
      </c>
      <c r="C201" s="67" t="s">
        <v>616</v>
      </c>
      <c r="D201" s="67" t="s">
        <v>378</v>
      </c>
      <c r="E201" s="67" t="s">
        <v>617</v>
      </c>
      <c r="F201" s="68">
        <v>4</v>
      </c>
      <c r="G201" s="66">
        <v>0</v>
      </c>
      <c r="H201" s="66">
        <f t="shared" si="20"/>
        <v>17640</v>
      </c>
      <c r="I201" s="66" t="s">
        <v>37</v>
      </c>
      <c r="J201" s="66" t="s">
        <v>37</v>
      </c>
      <c r="K201" s="66" t="s">
        <v>37</v>
      </c>
      <c r="L201" s="66" t="s">
        <v>37</v>
      </c>
      <c r="M201" s="66" t="s">
        <v>37</v>
      </c>
      <c r="N201" s="66" t="s">
        <v>37</v>
      </c>
      <c r="O201" s="66" t="s">
        <v>37</v>
      </c>
      <c r="P201" s="66" t="s">
        <v>37</v>
      </c>
      <c r="Q201" s="66" t="s">
        <v>38</v>
      </c>
      <c r="R201" s="66" t="s">
        <v>38</v>
      </c>
      <c r="S201" s="66" t="s">
        <v>38</v>
      </c>
      <c r="T201" s="66">
        <v>0</v>
      </c>
      <c r="U201" s="66" t="s">
        <v>39</v>
      </c>
      <c r="V201" s="66">
        <f t="shared" si="21"/>
        <v>0</v>
      </c>
      <c r="W201" s="66">
        <f t="shared" si="22"/>
        <v>8400</v>
      </c>
      <c r="X201" s="66">
        <f t="shared" si="23"/>
        <v>2772</v>
      </c>
      <c r="Y201" s="66">
        <f t="shared" si="24"/>
        <v>6468</v>
      </c>
      <c r="Z201" s="66">
        <f t="shared" si="15"/>
        <v>17640</v>
      </c>
    </row>
    <row r="202" s="7" customFormat="1" ht="33" customHeight="1" spans="1:26">
      <c r="A202" s="66">
        <v>83</v>
      </c>
      <c r="B202" s="73" t="s">
        <v>618</v>
      </c>
      <c r="C202" s="73" t="s">
        <v>619</v>
      </c>
      <c r="D202" s="67" t="s">
        <v>378</v>
      </c>
      <c r="E202" s="67" t="s">
        <v>620</v>
      </c>
      <c r="F202" s="74">
        <v>5</v>
      </c>
      <c r="G202" s="66">
        <v>0</v>
      </c>
      <c r="H202" s="66">
        <f t="shared" si="20"/>
        <v>22050</v>
      </c>
      <c r="I202" s="66" t="s">
        <v>37</v>
      </c>
      <c r="J202" s="66" t="s">
        <v>37</v>
      </c>
      <c r="K202" s="66" t="s">
        <v>37</v>
      </c>
      <c r="L202" s="66" t="s">
        <v>37</v>
      </c>
      <c r="M202" s="66" t="s">
        <v>37</v>
      </c>
      <c r="N202" s="66" t="s">
        <v>37</v>
      </c>
      <c r="O202" s="66" t="s">
        <v>37</v>
      </c>
      <c r="P202" s="66" t="s">
        <v>37</v>
      </c>
      <c r="Q202" s="66" t="s">
        <v>38</v>
      </c>
      <c r="R202" s="66" t="s">
        <v>38</v>
      </c>
      <c r="S202" s="66" t="s">
        <v>38</v>
      </c>
      <c r="T202" s="66">
        <v>0</v>
      </c>
      <c r="U202" s="66" t="s">
        <v>39</v>
      </c>
      <c r="V202" s="66">
        <f t="shared" si="21"/>
        <v>0</v>
      </c>
      <c r="W202" s="66">
        <f t="shared" si="22"/>
        <v>10500</v>
      </c>
      <c r="X202" s="66">
        <f t="shared" si="23"/>
        <v>3465</v>
      </c>
      <c r="Y202" s="66">
        <f t="shared" si="24"/>
        <v>8085</v>
      </c>
      <c r="Z202" s="66">
        <f t="shared" si="15"/>
        <v>22050</v>
      </c>
    </row>
    <row r="203" s="7" customFormat="1" ht="33" customHeight="1" spans="1:26">
      <c r="A203" s="27" t="s">
        <v>31</v>
      </c>
      <c r="B203" s="28" t="s">
        <v>38</v>
      </c>
      <c r="C203" s="48" t="s">
        <v>38</v>
      </c>
      <c r="D203" s="28" t="s">
        <v>38</v>
      </c>
      <c r="E203" s="48" t="s">
        <v>38</v>
      </c>
      <c r="F203" s="28">
        <f t="shared" ref="F203:P203" si="25">SUM(F120:F202)</f>
        <v>555</v>
      </c>
      <c r="G203" s="28">
        <f t="shared" si="25"/>
        <v>6302000</v>
      </c>
      <c r="H203" s="28">
        <f t="shared" si="25"/>
        <v>2455110</v>
      </c>
      <c r="I203" s="28">
        <f t="shared" si="25"/>
        <v>0</v>
      </c>
      <c r="J203" s="28">
        <f t="shared" si="25"/>
        <v>0</v>
      </c>
      <c r="K203" s="28">
        <f t="shared" si="25"/>
        <v>0</v>
      </c>
      <c r="L203" s="28">
        <f t="shared" si="25"/>
        <v>0</v>
      </c>
      <c r="M203" s="28">
        <f t="shared" si="25"/>
        <v>0</v>
      </c>
      <c r="N203" s="28">
        <f t="shared" si="25"/>
        <v>0</v>
      </c>
      <c r="O203" s="28">
        <f t="shared" si="25"/>
        <v>0</v>
      </c>
      <c r="P203" s="28">
        <f t="shared" si="25"/>
        <v>0</v>
      </c>
      <c r="Q203" s="28" t="s">
        <v>38</v>
      </c>
      <c r="R203" s="48" t="s">
        <v>38</v>
      </c>
      <c r="S203" s="28" t="s">
        <v>38</v>
      </c>
      <c r="T203" s="48" t="s">
        <v>38</v>
      </c>
      <c r="U203" s="62">
        <f t="shared" ref="U203:Z203" si="26">SUM(U120:U202)</f>
        <v>208940</v>
      </c>
      <c r="V203" s="28">
        <f t="shared" si="26"/>
        <v>6169500</v>
      </c>
      <c r="W203" s="28">
        <f t="shared" si="26"/>
        <v>1130450</v>
      </c>
      <c r="X203" s="28">
        <f t="shared" si="26"/>
        <v>374466</v>
      </c>
      <c r="Y203" s="28">
        <f t="shared" si="26"/>
        <v>873754</v>
      </c>
      <c r="Z203" s="28">
        <f t="shared" si="26"/>
        <v>8548170</v>
      </c>
    </row>
    <row r="204" s="7" customFormat="1" ht="33" customHeight="1" spans="1:26">
      <c r="A204" s="75" t="s">
        <v>621</v>
      </c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="7" customFormat="1" ht="33" customHeight="1" spans="1:26">
      <c r="A205" s="27">
        <v>1</v>
      </c>
      <c r="B205" s="28" t="s">
        <v>622</v>
      </c>
      <c r="C205" s="28" t="s">
        <v>623</v>
      </c>
      <c r="D205" s="55" t="s">
        <v>378</v>
      </c>
      <c r="E205" s="94" t="s">
        <v>624</v>
      </c>
      <c r="F205" s="30">
        <v>9</v>
      </c>
      <c r="G205" s="28">
        <v>143000</v>
      </c>
      <c r="H205" s="28">
        <v>39690</v>
      </c>
      <c r="I205" s="27" t="s">
        <v>37</v>
      </c>
      <c r="J205" s="27" t="s">
        <v>37</v>
      </c>
      <c r="K205" s="27" t="s">
        <v>37</v>
      </c>
      <c r="L205" s="27" t="s">
        <v>37</v>
      </c>
      <c r="M205" s="27" t="s">
        <v>37</v>
      </c>
      <c r="N205" s="27" t="s">
        <v>37</v>
      </c>
      <c r="O205" s="27" t="s">
        <v>37</v>
      </c>
      <c r="P205" s="27" t="s">
        <v>37</v>
      </c>
      <c r="Q205" s="76" t="s">
        <v>625</v>
      </c>
      <c r="R205" s="27" t="s">
        <v>38</v>
      </c>
      <c r="S205" s="27" t="s">
        <v>38</v>
      </c>
      <c r="T205" s="27" t="s">
        <v>625</v>
      </c>
      <c r="U205" s="27" t="s">
        <v>39</v>
      </c>
      <c r="V205" s="77">
        <v>143000</v>
      </c>
      <c r="W205" s="27">
        <v>18900</v>
      </c>
      <c r="X205" s="27">
        <v>6237</v>
      </c>
      <c r="Y205" s="27">
        <v>14553</v>
      </c>
      <c r="Z205" s="78">
        <v>182690</v>
      </c>
    </row>
    <row r="206" s="7" customFormat="1" ht="33" customHeight="1" spans="1:26">
      <c r="A206" s="76" t="s">
        <v>31</v>
      </c>
      <c r="B206" s="28" t="s">
        <v>38</v>
      </c>
      <c r="C206" s="48" t="s">
        <v>38</v>
      </c>
      <c r="D206" s="28" t="s">
        <v>38</v>
      </c>
      <c r="E206" s="48" t="s">
        <v>38</v>
      </c>
      <c r="F206" s="78">
        <f t="shared" ref="F206:H206" si="27">SUM(F205:F205)</f>
        <v>9</v>
      </c>
      <c r="G206" s="78">
        <f t="shared" si="27"/>
        <v>143000</v>
      </c>
      <c r="H206" s="78">
        <f t="shared" si="27"/>
        <v>39690</v>
      </c>
      <c r="I206" s="27" t="s">
        <v>37</v>
      </c>
      <c r="J206" s="27" t="s">
        <v>37</v>
      </c>
      <c r="K206" s="27" t="s">
        <v>37</v>
      </c>
      <c r="L206" s="27" t="s">
        <v>37</v>
      </c>
      <c r="M206" s="27" t="s">
        <v>37</v>
      </c>
      <c r="N206" s="27" t="s">
        <v>37</v>
      </c>
      <c r="O206" s="27" t="s">
        <v>37</v>
      </c>
      <c r="P206" s="27" t="s">
        <v>37</v>
      </c>
      <c r="Q206" s="28" t="s">
        <v>38</v>
      </c>
      <c r="R206" s="48" t="s">
        <v>38</v>
      </c>
      <c r="S206" s="28" t="s">
        <v>38</v>
      </c>
      <c r="T206" s="48" t="s">
        <v>38</v>
      </c>
      <c r="U206" s="79">
        <f>SUM(U205:U205)</f>
        <v>0</v>
      </c>
      <c r="V206" s="77">
        <v>143000</v>
      </c>
      <c r="W206" s="76">
        <v>18900</v>
      </c>
      <c r="X206" s="76">
        <v>6237</v>
      </c>
      <c r="Y206" s="80">
        <v>14553</v>
      </c>
      <c r="Z206" s="80">
        <v>182690</v>
      </c>
    </row>
    <row r="207" s="7" customFormat="1" ht="33" customHeight="1" spans="1:26">
      <c r="A207" s="75" t="s">
        <v>626</v>
      </c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="7" customFormat="1" ht="33" customHeight="1" spans="1:26">
      <c r="A208" s="81">
        <v>1</v>
      </c>
      <c r="B208" s="81" t="s">
        <v>627</v>
      </c>
      <c r="C208" s="81" t="s">
        <v>628</v>
      </c>
      <c r="D208" s="81" t="s">
        <v>629</v>
      </c>
      <c r="E208" s="95" t="s">
        <v>630</v>
      </c>
      <c r="F208" s="28">
        <v>2</v>
      </c>
      <c r="G208" s="81">
        <v>0</v>
      </c>
      <c r="H208" s="81">
        <v>10080</v>
      </c>
      <c r="I208" s="81" t="s">
        <v>37</v>
      </c>
      <c r="J208" s="81" t="s">
        <v>37</v>
      </c>
      <c r="K208" s="81" t="s">
        <v>37</v>
      </c>
      <c r="L208" s="81" t="s">
        <v>37</v>
      </c>
      <c r="M208" s="81" t="s">
        <v>37</v>
      </c>
      <c r="N208" s="81" t="s">
        <v>37</v>
      </c>
      <c r="O208" s="81" t="s">
        <v>37</v>
      </c>
      <c r="P208" s="81" t="s">
        <v>37</v>
      </c>
      <c r="Q208" s="81" t="s">
        <v>38</v>
      </c>
      <c r="R208" s="81" t="s">
        <v>38</v>
      </c>
      <c r="S208" s="81" t="s">
        <v>38</v>
      </c>
      <c r="T208" s="81" t="s">
        <v>37</v>
      </c>
      <c r="U208" s="82" t="s">
        <v>39</v>
      </c>
      <c r="V208" s="27">
        <v>0</v>
      </c>
      <c r="W208" s="28">
        <v>4400</v>
      </c>
      <c r="X208" s="28">
        <v>1704</v>
      </c>
      <c r="Y208" s="28">
        <v>3976</v>
      </c>
      <c r="Z208" s="29">
        <v>10080</v>
      </c>
    </row>
    <row r="209" s="7" customFormat="1" ht="33" customHeight="1" spans="1:26">
      <c r="A209" s="81">
        <v>2</v>
      </c>
      <c r="B209" s="81" t="s">
        <v>631</v>
      </c>
      <c r="C209" s="81" t="s">
        <v>632</v>
      </c>
      <c r="D209" s="81" t="s">
        <v>378</v>
      </c>
      <c r="E209" s="95" t="s">
        <v>633</v>
      </c>
      <c r="F209" s="28">
        <v>2</v>
      </c>
      <c r="G209" s="81">
        <v>0</v>
      </c>
      <c r="H209" s="81">
        <v>10080</v>
      </c>
      <c r="I209" s="81" t="s">
        <v>37</v>
      </c>
      <c r="J209" s="81" t="s">
        <v>37</v>
      </c>
      <c r="K209" s="81" t="s">
        <v>37</v>
      </c>
      <c r="L209" s="81" t="s">
        <v>37</v>
      </c>
      <c r="M209" s="81" t="s">
        <v>37</v>
      </c>
      <c r="N209" s="81" t="s">
        <v>37</v>
      </c>
      <c r="O209" s="81" t="s">
        <v>37</v>
      </c>
      <c r="P209" s="81" t="s">
        <v>37</v>
      </c>
      <c r="Q209" s="81" t="s">
        <v>38</v>
      </c>
      <c r="R209" s="81" t="s">
        <v>38</v>
      </c>
      <c r="S209" s="81" t="s">
        <v>38</v>
      </c>
      <c r="T209" s="81" t="s">
        <v>37</v>
      </c>
      <c r="U209" s="82" t="s">
        <v>39</v>
      </c>
      <c r="V209" s="27">
        <v>0</v>
      </c>
      <c r="W209" s="28">
        <v>4400</v>
      </c>
      <c r="X209" s="28">
        <v>1704</v>
      </c>
      <c r="Y209" s="28">
        <v>3976</v>
      </c>
      <c r="Z209" s="29">
        <v>10080</v>
      </c>
    </row>
    <row r="210" s="7" customFormat="1" ht="33" customHeight="1" spans="1:26">
      <c r="A210" s="81">
        <v>3</v>
      </c>
      <c r="B210" s="81" t="s">
        <v>634</v>
      </c>
      <c r="C210" s="81" t="s">
        <v>635</v>
      </c>
      <c r="D210" s="81" t="s">
        <v>378</v>
      </c>
      <c r="E210" s="95" t="s">
        <v>636</v>
      </c>
      <c r="F210" s="28">
        <v>2</v>
      </c>
      <c r="G210" s="81">
        <v>0</v>
      </c>
      <c r="H210" s="81">
        <v>10080</v>
      </c>
      <c r="I210" s="81" t="s">
        <v>37</v>
      </c>
      <c r="J210" s="81" t="s">
        <v>37</v>
      </c>
      <c r="K210" s="81" t="s">
        <v>37</v>
      </c>
      <c r="L210" s="81" t="s">
        <v>37</v>
      </c>
      <c r="M210" s="81" t="s">
        <v>37</v>
      </c>
      <c r="N210" s="81" t="s">
        <v>37</v>
      </c>
      <c r="O210" s="81" t="s">
        <v>37</v>
      </c>
      <c r="P210" s="81" t="s">
        <v>37</v>
      </c>
      <c r="Q210" s="81" t="s">
        <v>38</v>
      </c>
      <c r="R210" s="81" t="s">
        <v>38</v>
      </c>
      <c r="S210" s="81" t="s">
        <v>38</v>
      </c>
      <c r="T210" s="81" t="s">
        <v>37</v>
      </c>
      <c r="U210" s="82" t="s">
        <v>39</v>
      </c>
      <c r="V210" s="27">
        <v>0</v>
      </c>
      <c r="W210" s="28">
        <v>4400</v>
      </c>
      <c r="X210" s="28">
        <v>1704</v>
      </c>
      <c r="Y210" s="28">
        <v>3976</v>
      </c>
      <c r="Z210" s="29">
        <v>10080</v>
      </c>
    </row>
    <row r="211" s="7" customFormat="1" ht="33" customHeight="1" spans="1:26">
      <c r="A211" s="81">
        <v>4</v>
      </c>
      <c r="B211" s="81" t="s">
        <v>637</v>
      </c>
      <c r="C211" s="81" t="s">
        <v>638</v>
      </c>
      <c r="D211" s="81" t="s">
        <v>535</v>
      </c>
      <c r="E211" s="95" t="s">
        <v>639</v>
      </c>
      <c r="F211" s="28">
        <v>2</v>
      </c>
      <c r="G211" s="81">
        <v>0</v>
      </c>
      <c r="H211" s="81">
        <v>10080</v>
      </c>
      <c r="I211" s="81" t="s">
        <v>37</v>
      </c>
      <c r="J211" s="81" t="s">
        <v>37</v>
      </c>
      <c r="K211" s="81" t="s">
        <v>37</v>
      </c>
      <c r="L211" s="81" t="s">
        <v>37</v>
      </c>
      <c r="M211" s="81" t="s">
        <v>37</v>
      </c>
      <c r="N211" s="81" t="s">
        <v>37</v>
      </c>
      <c r="O211" s="81" t="s">
        <v>37</v>
      </c>
      <c r="P211" s="81" t="s">
        <v>37</v>
      </c>
      <c r="Q211" s="81" t="s">
        <v>38</v>
      </c>
      <c r="R211" s="81" t="s">
        <v>38</v>
      </c>
      <c r="S211" s="81" t="s">
        <v>38</v>
      </c>
      <c r="T211" s="81" t="s">
        <v>37</v>
      </c>
      <c r="U211" s="82" t="s">
        <v>39</v>
      </c>
      <c r="V211" s="27">
        <v>0</v>
      </c>
      <c r="W211" s="28">
        <v>4400</v>
      </c>
      <c r="X211" s="28">
        <v>1704</v>
      </c>
      <c r="Y211" s="28">
        <v>3976</v>
      </c>
      <c r="Z211" s="29">
        <v>10080</v>
      </c>
    </row>
    <row r="212" s="7" customFormat="1" ht="33" customHeight="1" spans="1:26">
      <c r="A212" s="81">
        <v>5</v>
      </c>
      <c r="B212" s="81" t="s">
        <v>640</v>
      </c>
      <c r="C212" s="81" t="s">
        <v>641</v>
      </c>
      <c r="D212" s="81" t="s">
        <v>378</v>
      </c>
      <c r="E212" s="95" t="s">
        <v>642</v>
      </c>
      <c r="F212" s="28">
        <v>2</v>
      </c>
      <c r="G212" s="81">
        <v>0</v>
      </c>
      <c r="H212" s="81">
        <v>10080</v>
      </c>
      <c r="I212" s="81" t="s">
        <v>37</v>
      </c>
      <c r="J212" s="81" t="s">
        <v>37</v>
      </c>
      <c r="K212" s="81" t="s">
        <v>37</v>
      </c>
      <c r="L212" s="81" t="s">
        <v>37</v>
      </c>
      <c r="M212" s="81" t="s">
        <v>37</v>
      </c>
      <c r="N212" s="81" t="s">
        <v>37</v>
      </c>
      <c r="O212" s="81" t="s">
        <v>37</v>
      </c>
      <c r="P212" s="81" t="s">
        <v>37</v>
      </c>
      <c r="Q212" s="81" t="s">
        <v>38</v>
      </c>
      <c r="R212" s="81" t="s">
        <v>38</v>
      </c>
      <c r="S212" s="81" t="s">
        <v>38</v>
      </c>
      <c r="T212" s="81" t="s">
        <v>37</v>
      </c>
      <c r="U212" s="82" t="s">
        <v>39</v>
      </c>
      <c r="V212" s="27">
        <v>0</v>
      </c>
      <c r="W212" s="28">
        <v>4400</v>
      </c>
      <c r="X212" s="28">
        <v>1704</v>
      </c>
      <c r="Y212" s="28">
        <v>3976</v>
      </c>
      <c r="Z212" s="29">
        <v>10080</v>
      </c>
    </row>
    <row r="213" s="7" customFormat="1" ht="33" customHeight="1" spans="1:26">
      <c r="A213" s="81">
        <v>6</v>
      </c>
      <c r="B213" s="81" t="s">
        <v>643</v>
      </c>
      <c r="C213" s="81" t="s">
        <v>644</v>
      </c>
      <c r="D213" s="81" t="s">
        <v>378</v>
      </c>
      <c r="E213" s="95" t="s">
        <v>645</v>
      </c>
      <c r="F213" s="28">
        <v>2</v>
      </c>
      <c r="G213" s="81">
        <v>0</v>
      </c>
      <c r="H213" s="81">
        <v>10080</v>
      </c>
      <c r="I213" s="81" t="s">
        <v>37</v>
      </c>
      <c r="J213" s="81" t="s">
        <v>37</v>
      </c>
      <c r="K213" s="81" t="s">
        <v>37</v>
      </c>
      <c r="L213" s="81" t="s">
        <v>37</v>
      </c>
      <c r="M213" s="81" t="s">
        <v>37</v>
      </c>
      <c r="N213" s="81" t="s">
        <v>37</v>
      </c>
      <c r="O213" s="81" t="s">
        <v>37</v>
      </c>
      <c r="P213" s="81" t="s">
        <v>37</v>
      </c>
      <c r="Q213" s="81" t="s">
        <v>38</v>
      </c>
      <c r="R213" s="81" t="s">
        <v>38</v>
      </c>
      <c r="S213" s="81" t="s">
        <v>38</v>
      </c>
      <c r="T213" s="81">
        <v>0</v>
      </c>
      <c r="U213" s="82" t="s">
        <v>39</v>
      </c>
      <c r="V213" s="27">
        <v>0</v>
      </c>
      <c r="W213" s="28">
        <v>4400</v>
      </c>
      <c r="X213" s="28">
        <v>1704</v>
      </c>
      <c r="Y213" s="28">
        <v>3976</v>
      </c>
      <c r="Z213" s="29">
        <v>10080</v>
      </c>
    </row>
    <row r="214" s="7" customFormat="1" ht="33" customHeight="1" spans="1:26">
      <c r="A214" s="27" t="s">
        <v>31</v>
      </c>
      <c r="B214" s="28" t="s">
        <v>38</v>
      </c>
      <c r="C214" s="48" t="s">
        <v>38</v>
      </c>
      <c r="D214" s="28" t="s">
        <v>38</v>
      </c>
      <c r="E214" s="48" t="s">
        <v>38</v>
      </c>
      <c r="F214" s="28">
        <f>SUM(F208:F213)</f>
        <v>12</v>
      </c>
      <c r="G214" s="27">
        <v>0</v>
      </c>
      <c r="H214" s="83">
        <f>SUM(H208:H213)</f>
        <v>60480</v>
      </c>
      <c r="I214" s="81" t="s">
        <v>37</v>
      </c>
      <c r="J214" s="81" t="s">
        <v>37</v>
      </c>
      <c r="K214" s="81" t="s">
        <v>37</v>
      </c>
      <c r="L214" s="81" t="s">
        <v>37</v>
      </c>
      <c r="M214" s="81" t="s">
        <v>37</v>
      </c>
      <c r="N214" s="81" t="s">
        <v>37</v>
      </c>
      <c r="O214" s="81" t="s">
        <v>37</v>
      </c>
      <c r="P214" s="81" t="s">
        <v>37</v>
      </c>
      <c r="Q214" s="28" t="s">
        <v>38</v>
      </c>
      <c r="R214" s="48" t="s">
        <v>38</v>
      </c>
      <c r="S214" s="28" t="s">
        <v>38</v>
      </c>
      <c r="T214" s="48" t="s">
        <v>38</v>
      </c>
      <c r="U214" s="31">
        <v>0</v>
      </c>
      <c r="V214" s="27">
        <f t="shared" ref="V214:Z214" si="28">SUM(V208:V213)</f>
        <v>0</v>
      </c>
      <c r="W214" s="28">
        <f t="shared" si="28"/>
        <v>26400</v>
      </c>
      <c r="X214" s="28">
        <f t="shared" si="28"/>
        <v>10224</v>
      </c>
      <c r="Y214" s="28">
        <f t="shared" si="28"/>
        <v>23856</v>
      </c>
      <c r="Z214" s="29">
        <f t="shared" si="28"/>
        <v>60480</v>
      </c>
    </row>
    <row r="215" s="7" customFormat="1" ht="33" customHeight="1" spans="1:26">
      <c r="A215" s="75" t="s">
        <v>646</v>
      </c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="7" customFormat="1" ht="33" customHeight="1" spans="1:26">
      <c r="A216" s="27">
        <v>1</v>
      </c>
      <c r="B216" s="27" t="s">
        <v>647</v>
      </c>
      <c r="C216" s="27" t="s">
        <v>648</v>
      </c>
      <c r="D216" s="27" t="s">
        <v>649</v>
      </c>
      <c r="E216" s="96" t="s">
        <v>650</v>
      </c>
      <c r="F216" s="28">
        <v>2</v>
      </c>
      <c r="G216" s="27">
        <v>0</v>
      </c>
      <c r="H216" s="27">
        <v>10080</v>
      </c>
      <c r="I216" s="27" t="s">
        <v>37</v>
      </c>
      <c r="J216" s="27" t="s">
        <v>37</v>
      </c>
      <c r="K216" s="27" t="s">
        <v>37</v>
      </c>
      <c r="L216" s="27" t="s">
        <v>37</v>
      </c>
      <c r="M216" s="27" t="s">
        <v>37</v>
      </c>
      <c r="N216" s="27" t="s">
        <v>37</v>
      </c>
      <c r="O216" s="27" t="s">
        <v>37</v>
      </c>
      <c r="P216" s="27" t="s">
        <v>37</v>
      </c>
      <c r="Q216" s="27" t="s">
        <v>38</v>
      </c>
      <c r="R216" s="27" t="s">
        <v>38</v>
      </c>
      <c r="S216" s="27" t="s">
        <v>38</v>
      </c>
      <c r="T216" s="27" t="s">
        <v>37</v>
      </c>
      <c r="U216" s="27" t="s">
        <v>39</v>
      </c>
      <c r="V216" s="27">
        <v>0</v>
      </c>
      <c r="W216" s="28">
        <f t="shared" ref="W216:W219" si="29">2200*2</f>
        <v>4400</v>
      </c>
      <c r="X216" s="28">
        <v>1704</v>
      </c>
      <c r="Y216" s="28">
        <v>3976</v>
      </c>
      <c r="Z216" s="29">
        <v>10080</v>
      </c>
    </row>
    <row r="217" s="7" customFormat="1" ht="33" customHeight="1" spans="1:26">
      <c r="A217" s="27">
        <v>2</v>
      </c>
      <c r="B217" s="27" t="s">
        <v>651</v>
      </c>
      <c r="C217" s="27" t="s">
        <v>652</v>
      </c>
      <c r="D217" s="27" t="s">
        <v>649</v>
      </c>
      <c r="E217" s="96" t="s">
        <v>653</v>
      </c>
      <c r="F217" s="28">
        <v>2</v>
      </c>
      <c r="G217" s="27">
        <v>0</v>
      </c>
      <c r="H217" s="27">
        <v>10080</v>
      </c>
      <c r="I217" s="27" t="s">
        <v>37</v>
      </c>
      <c r="J217" s="27" t="s">
        <v>37</v>
      </c>
      <c r="K217" s="27" t="s">
        <v>37</v>
      </c>
      <c r="L217" s="27" t="s">
        <v>37</v>
      </c>
      <c r="M217" s="27" t="s">
        <v>37</v>
      </c>
      <c r="N217" s="27" t="s">
        <v>37</v>
      </c>
      <c r="O217" s="27" t="s">
        <v>37</v>
      </c>
      <c r="P217" s="27" t="s">
        <v>37</v>
      </c>
      <c r="Q217" s="27" t="s">
        <v>38</v>
      </c>
      <c r="R217" s="27" t="s">
        <v>38</v>
      </c>
      <c r="S217" s="27" t="s">
        <v>38</v>
      </c>
      <c r="T217" s="27" t="s">
        <v>37</v>
      </c>
      <c r="U217" s="27" t="s">
        <v>39</v>
      </c>
      <c r="V217" s="27">
        <v>0</v>
      </c>
      <c r="W217" s="28">
        <f t="shared" si="29"/>
        <v>4400</v>
      </c>
      <c r="X217" s="28">
        <v>1704</v>
      </c>
      <c r="Y217" s="28">
        <v>3976</v>
      </c>
      <c r="Z217" s="29">
        <v>10080</v>
      </c>
    </row>
    <row r="218" s="7" customFormat="1" ht="33" customHeight="1" spans="1:26">
      <c r="A218" s="27">
        <v>3</v>
      </c>
      <c r="B218" s="27" t="s">
        <v>654</v>
      </c>
      <c r="C218" s="27" t="s">
        <v>655</v>
      </c>
      <c r="D218" s="27" t="s">
        <v>649</v>
      </c>
      <c r="E218" s="96" t="s">
        <v>656</v>
      </c>
      <c r="F218" s="28">
        <v>2</v>
      </c>
      <c r="G218" s="27">
        <v>0</v>
      </c>
      <c r="H218" s="27">
        <v>10080</v>
      </c>
      <c r="I218" s="27" t="s">
        <v>37</v>
      </c>
      <c r="J218" s="27" t="s">
        <v>37</v>
      </c>
      <c r="K218" s="27" t="s">
        <v>37</v>
      </c>
      <c r="L218" s="27" t="s">
        <v>37</v>
      </c>
      <c r="M218" s="27" t="s">
        <v>37</v>
      </c>
      <c r="N218" s="27" t="s">
        <v>37</v>
      </c>
      <c r="O218" s="27" t="s">
        <v>37</v>
      </c>
      <c r="P218" s="27" t="s">
        <v>37</v>
      </c>
      <c r="Q218" s="27" t="s">
        <v>38</v>
      </c>
      <c r="R218" s="27" t="s">
        <v>38</v>
      </c>
      <c r="S218" s="27" t="s">
        <v>38</v>
      </c>
      <c r="T218" s="27" t="s">
        <v>37</v>
      </c>
      <c r="U218" s="27" t="s">
        <v>39</v>
      </c>
      <c r="V218" s="27">
        <v>0</v>
      </c>
      <c r="W218" s="28">
        <f t="shared" si="29"/>
        <v>4400</v>
      </c>
      <c r="X218" s="28">
        <v>1704</v>
      </c>
      <c r="Y218" s="28">
        <v>3976</v>
      </c>
      <c r="Z218" s="29">
        <v>10080</v>
      </c>
    </row>
    <row r="219" s="7" customFormat="1" ht="33" customHeight="1" spans="1:26">
      <c r="A219" s="27">
        <v>4</v>
      </c>
      <c r="B219" s="27" t="s">
        <v>657</v>
      </c>
      <c r="C219" s="27" t="s">
        <v>658</v>
      </c>
      <c r="D219" s="27" t="s">
        <v>659</v>
      </c>
      <c r="E219" s="96" t="s">
        <v>660</v>
      </c>
      <c r="F219" s="28">
        <v>2</v>
      </c>
      <c r="G219" s="27">
        <v>0</v>
      </c>
      <c r="H219" s="27">
        <v>10080</v>
      </c>
      <c r="I219" s="27" t="s">
        <v>37</v>
      </c>
      <c r="J219" s="27" t="s">
        <v>37</v>
      </c>
      <c r="K219" s="27" t="s">
        <v>37</v>
      </c>
      <c r="L219" s="27" t="s">
        <v>37</v>
      </c>
      <c r="M219" s="27" t="s">
        <v>37</v>
      </c>
      <c r="N219" s="27" t="s">
        <v>37</v>
      </c>
      <c r="O219" s="27" t="s">
        <v>37</v>
      </c>
      <c r="P219" s="27" t="s">
        <v>37</v>
      </c>
      <c r="Q219" s="27" t="s">
        <v>38</v>
      </c>
      <c r="R219" s="27" t="s">
        <v>38</v>
      </c>
      <c r="S219" s="27" t="s">
        <v>38</v>
      </c>
      <c r="T219" s="27" t="s">
        <v>37</v>
      </c>
      <c r="U219" s="27" t="s">
        <v>39</v>
      </c>
      <c r="V219" s="27">
        <v>0</v>
      </c>
      <c r="W219" s="28">
        <f t="shared" si="29"/>
        <v>4400</v>
      </c>
      <c r="X219" s="28">
        <v>1704</v>
      </c>
      <c r="Y219" s="28">
        <v>3976</v>
      </c>
      <c r="Z219" s="29">
        <v>10080</v>
      </c>
    </row>
    <row r="220" s="7" customFormat="1" ht="33" customHeight="1" spans="1:26">
      <c r="A220" s="27" t="s">
        <v>31</v>
      </c>
      <c r="B220" s="28" t="s">
        <v>38</v>
      </c>
      <c r="C220" s="48" t="s">
        <v>38</v>
      </c>
      <c r="D220" s="28" t="s">
        <v>38</v>
      </c>
      <c r="E220" s="48" t="s">
        <v>38</v>
      </c>
      <c r="F220" s="28">
        <v>8</v>
      </c>
      <c r="G220" s="27">
        <v>0</v>
      </c>
      <c r="H220" s="83">
        <v>40320</v>
      </c>
      <c r="I220" s="27" t="s">
        <v>37</v>
      </c>
      <c r="J220" s="27" t="s">
        <v>37</v>
      </c>
      <c r="K220" s="27" t="s">
        <v>37</v>
      </c>
      <c r="L220" s="27" t="s">
        <v>37</v>
      </c>
      <c r="M220" s="27" t="s">
        <v>37</v>
      </c>
      <c r="N220" s="27" t="s">
        <v>37</v>
      </c>
      <c r="O220" s="27" t="s">
        <v>37</v>
      </c>
      <c r="P220" s="27" t="s">
        <v>37</v>
      </c>
      <c r="Q220" s="28" t="s">
        <v>38</v>
      </c>
      <c r="R220" s="48" t="s">
        <v>38</v>
      </c>
      <c r="S220" s="28" t="s">
        <v>38</v>
      </c>
      <c r="T220" s="48" t="s">
        <v>38</v>
      </c>
      <c r="U220" s="31">
        <v>0</v>
      </c>
      <c r="V220" s="27">
        <v>0</v>
      </c>
      <c r="W220" s="28">
        <f t="shared" ref="W220:Y220" si="30">SUM(W216:W219)</f>
        <v>17600</v>
      </c>
      <c r="X220" s="28">
        <f t="shared" si="30"/>
        <v>6816</v>
      </c>
      <c r="Y220" s="28">
        <f t="shared" si="30"/>
        <v>15904</v>
      </c>
      <c r="Z220" s="29">
        <v>40320</v>
      </c>
    </row>
    <row r="221" s="7" customFormat="1" ht="33" customHeight="1" spans="1:26">
      <c r="A221" s="75" t="s">
        <v>661</v>
      </c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</row>
    <row r="222" s="7" customFormat="1" ht="33" customHeight="1" spans="1:26">
      <c r="A222" s="81">
        <v>1</v>
      </c>
      <c r="B222" s="28" t="s">
        <v>662</v>
      </c>
      <c r="C222" s="28" t="s">
        <v>663</v>
      </c>
      <c r="D222" s="55" t="s">
        <v>664</v>
      </c>
      <c r="E222" s="94" t="s">
        <v>665</v>
      </c>
      <c r="F222" s="28">
        <v>2</v>
      </c>
      <c r="G222" s="81">
        <v>0</v>
      </c>
      <c r="H222" s="81">
        <v>10080</v>
      </c>
      <c r="I222" s="81" t="s">
        <v>37</v>
      </c>
      <c r="J222" s="81" t="s">
        <v>37</v>
      </c>
      <c r="K222" s="81" t="s">
        <v>37</v>
      </c>
      <c r="L222" s="81" t="s">
        <v>37</v>
      </c>
      <c r="M222" s="81" t="s">
        <v>37</v>
      </c>
      <c r="N222" s="81" t="s">
        <v>37</v>
      </c>
      <c r="O222" s="81" t="s">
        <v>37</v>
      </c>
      <c r="P222" s="81" t="s">
        <v>37</v>
      </c>
      <c r="Q222" s="81" t="s">
        <v>38</v>
      </c>
      <c r="R222" s="81" t="s">
        <v>38</v>
      </c>
      <c r="S222" s="81" t="s">
        <v>38</v>
      </c>
      <c r="T222" s="81">
        <v>0</v>
      </c>
      <c r="U222" s="81" t="s">
        <v>39</v>
      </c>
      <c r="V222" s="27">
        <v>0</v>
      </c>
      <c r="W222" s="28">
        <v>4400</v>
      </c>
      <c r="X222" s="28">
        <v>1704</v>
      </c>
      <c r="Y222" s="28">
        <v>3976</v>
      </c>
      <c r="Z222" s="29">
        <v>10080</v>
      </c>
    </row>
    <row r="223" s="7" customFormat="1" ht="33" customHeight="1" spans="1:26">
      <c r="A223" s="27" t="s">
        <v>31</v>
      </c>
      <c r="B223" s="28" t="s">
        <v>38</v>
      </c>
      <c r="C223" s="48" t="s">
        <v>38</v>
      </c>
      <c r="D223" s="28" t="s">
        <v>38</v>
      </c>
      <c r="E223" s="48" t="s">
        <v>38</v>
      </c>
      <c r="F223" s="28">
        <f>SUM(F222:F222)</f>
        <v>2</v>
      </c>
      <c r="G223" s="27">
        <v>0</v>
      </c>
      <c r="H223" s="83">
        <f>SUM(H222:H222)</f>
        <v>10080</v>
      </c>
      <c r="I223" s="81" t="s">
        <v>37</v>
      </c>
      <c r="J223" s="81" t="s">
        <v>37</v>
      </c>
      <c r="K223" s="81" t="s">
        <v>37</v>
      </c>
      <c r="L223" s="81" t="s">
        <v>37</v>
      </c>
      <c r="M223" s="81" t="s">
        <v>37</v>
      </c>
      <c r="N223" s="81" t="s">
        <v>37</v>
      </c>
      <c r="O223" s="81" t="s">
        <v>37</v>
      </c>
      <c r="P223" s="81" t="s">
        <v>37</v>
      </c>
      <c r="Q223" s="28" t="s">
        <v>38</v>
      </c>
      <c r="R223" s="48" t="s">
        <v>38</v>
      </c>
      <c r="S223" s="28" t="s">
        <v>38</v>
      </c>
      <c r="T223" s="48" t="s">
        <v>38</v>
      </c>
      <c r="U223" s="31">
        <v>0</v>
      </c>
      <c r="V223" s="27">
        <f t="shared" ref="V223:Z223" si="31">SUM(V222:V222)</f>
        <v>0</v>
      </c>
      <c r="W223" s="28">
        <f t="shared" si="31"/>
        <v>4400</v>
      </c>
      <c r="X223" s="28">
        <f t="shared" si="31"/>
        <v>1704</v>
      </c>
      <c r="Y223" s="28">
        <f t="shared" si="31"/>
        <v>3976</v>
      </c>
      <c r="Z223" s="29">
        <f t="shared" si="31"/>
        <v>10080</v>
      </c>
    </row>
    <row r="224" s="7" customFormat="1" ht="33" customHeight="1" spans="1:26">
      <c r="A224" s="84"/>
      <c r="B224" s="84"/>
      <c r="C224" s="84"/>
      <c r="D224" s="84"/>
      <c r="E224" s="84"/>
      <c r="F224" s="85"/>
      <c r="G224" s="86"/>
      <c r="H224" s="86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7"/>
      <c r="V224" s="84"/>
      <c r="W224" s="84"/>
      <c r="X224" s="84"/>
      <c r="Y224" s="84"/>
      <c r="Z224" s="84"/>
    </row>
  </sheetData>
  <autoFilter xmlns:etc="http://www.wps.cn/officeDocument/2017/etCustomData" ref="A3:Z223" etc:filterBottomFollowUsedRange="0">
    <extLst/>
  </autoFilter>
  <mergeCells count="20">
    <mergeCell ref="A1:C1"/>
    <mergeCell ref="A2:Z2"/>
    <mergeCell ref="G3:H3"/>
    <mergeCell ref="I3:P3"/>
    <mergeCell ref="Q3:S3"/>
    <mergeCell ref="V3:Z3"/>
    <mergeCell ref="A5:Z5"/>
    <mergeCell ref="A119:Z119"/>
    <mergeCell ref="A204:Z204"/>
    <mergeCell ref="A207:Z207"/>
    <mergeCell ref="A215:Z215"/>
    <mergeCell ref="A221:Z221"/>
    <mergeCell ref="A3:A4"/>
    <mergeCell ref="B3:B4"/>
    <mergeCell ref="C3:C4"/>
    <mergeCell ref="D3:D4"/>
    <mergeCell ref="E3:E4"/>
    <mergeCell ref="F3:F4"/>
    <mergeCell ref="T3:T4"/>
    <mergeCell ref="U3:U4"/>
  </mergeCells>
  <conditionalFormatting sqref="C118">
    <cfRule type="duplicateValues" dxfId="0" priority="23"/>
  </conditionalFormatting>
  <conditionalFormatting sqref="E118">
    <cfRule type="duplicateValues" dxfId="0" priority="21"/>
  </conditionalFormatting>
  <conditionalFormatting sqref="G118">
    <cfRule type="duplicateValues" dxfId="0" priority="44"/>
  </conditionalFormatting>
  <conditionalFormatting sqref="Q118">
    <cfRule type="duplicateValues" dxfId="0" priority="39"/>
  </conditionalFormatting>
  <conditionalFormatting sqref="S118">
    <cfRule type="duplicateValues" dxfId="0" priority="38"/>
  </conditionalFormatting>
  <conditionalFormatting sqref="U118">
    <cfRule type="duplicateValues" dxfId="0" priority="37"/>
  </conditionalFormatting>
  <conditionalFormatting sqref="W118">
    <cfRule type="duplicateValues" dxfId="0" priority="36"/>
  </conditionalFormatting>
  <conditionalFormatting sqref="Y118">
    <cfRule type="duplicateValues" dxfId="0" priority="35"/>
  </conditionalFormatting>
  <conditionalFormatting sqref="B203">
    <cfRule type="duplicateValues" dxfId="0" priority="20"/>
  </conditionalFormatting>
  <conditionalFormatting sqref="D203">
    <cfRule type="duplicateValues" dxfId="0" priority="19"/>
  </conditionalFormatting>
  <conditionalFormatting sqref="Q203">
    <cfRule type="duplicateValues" dxfId="0" priority="18"/>
  </conditionalFormatting>
  <conditionalFormatting sqref="S203">
    <cfRule type="duplicateValues" dxfId="0" priority="17"/>
  </conditionalFormatting>
  <conditionalFormatting sqref="B205">
    <cfRule type="duplicateValues" dxfId="0" priority="24"/>
    <cfRule type="duplicateValues" dxfId="0" priority="25"/>
    <cfRule type="duplicateValues" dxfId="0" priority="26"/>
    <cfRule type="duplicateValues" dxfId="0" priority="27"/>
    <cfRule type="duplicateValues" dxfId="0" priority="28"/>
  </conditionalFormatting>
  <conditionalFormatting sqref="B206">
    <cfRule type="duplicateValues" dxfId="0" priority="14"/>
  </conditionalFormatting>
  <conditionalFormatting sqref="D206">
    <cfRule type="duplicateValues" dxfId="0" priority="13"/>
  </conditionalFormatting>
  <conditionalFormatting sqref="Q206">
    <cfRule type="duplicateValues" dxfId="0" priority="16"/>
  </conditionalFormatting>
  <conditionalFormatting sqref="S206">
    <cfRule type="duplicateValues" dxfId="0" priority="15"/>
  </conditionalFormatting>
  <conditionalFormatting sqref="B214">
    <cfRule type="duplicateValues" dxfId="0" priority="12"/>
  </conditionalFormatting>
  <conditionalFormatting sqref="D214">
    <cfRule type="duplicateValues" dxfId="0" priority="11"/>
  </conditionalFormatting>
  <conditionalFormatting sqref="Q214">
    <cfRule type="duplicateValues" dxfId="0" priority="10"/>
  </conditionalFormatting>
  <conditionalFormatting sqref="S214">
    <cfRule type="duplicateValues" dxfId="0" priority="9"/>
  </conditionalFormatting>
  <conditionalFormatting sqref="B220">
    <cfRule type="duplicateValues" dxfId="0" priority="6"/>
  </conditionalFormatting>
  <conditionalFormatting sqref="D220">
    <cfRule type="duplicateValues" dxfId="0" priority="5"/>
  </conditionalFormatting>
  <conditionalFormatting sqref="Q220">
    <cfRule type="duplicateValues" dxfId="0" priority="8"/>
  </conditionalFormatting>
  <conditionalFormatting sqref="S220">
    <cfRule type="duplicateValues" dxfId="0" priority="7"/>
  </conditionalFormatting>
  <conditionalFormatting sqref="B223">
    <cfRule type="duplicateValues" dxfId="0" priority="4"/>
  </conditionalFormatting>
  <conditionalFormatting sqref="D223">
    <cfRule type="duplicateValues" dxfId="0" priority="3"/>
  </conditionalFormatting>
  <conditionalFormatting sqref="Q223">
    <cfRule type="duplicateValues" dxfId="0" priority="2"/>
  </conditionalFormatting>
  <conditionalFormatting sqref="S223">
    <cfRule type="duplicateValues" dxfId="0" priority="1"/>
  </conditionalFormatting>
  <conditionalFormatting sqref="A118:A119">
    <cfRule type="duplicateValues" dxfId="0" priority="47"/>
  </conditionalFormatting>
  <conditionalFormatting sqref="B96:B117">
    <cfRule type="duplicateValues" dxfId="0" priority="48"/>
  </conditionalFormatting>
  <conditionalFormatting sqref="B120:B202">
    <cfRule type="duplicateValues" dxfId="0" priority="29"/>
  </conditionalFormatting>
  <conditionalFormatting sqref="B6:B88 B90:B92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</conditionalFormatting>
  <pageMargins left="0.700694444444445" right="0.700694444444445" top="0.751388888888889" bottom="0.751388888888889" header="0.298611111111111" footer="0.298611111111111"/>
  <pageSetup paperSize="9" scale="58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陈冠文</cp:lastModifiedBy>
  <dcterms:created xsi:type="dcterms:W3CDTF">2022-05-18T09:56:00Z</dcterms:created>
  <dcterms:modified xsi:type="dcterms:W3CDTF">2026-07-30T16:26:43Z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84A49640D16B25ED874E616AAF9F0BD2_43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