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15" windowWidth="18015" windowHeight="11310"/>
  </bookViews>
  <sheets>
    <sheet name="总汇总" sheetId="1" r:id="rId1"/>
  </sheets>
  <definedNames>
    <definedName name="_xlnm.Print_Titles" localSheetId="0">总汇总!$4:$6</definedName>
  </definedNames>
  <calcPr calcId="125725"/>
</workbook>
</file>

<file path=xl/calcChain.xml><?xml version="1.0" encoding="utf-8"?>
<calcChain xmlns="http://schemas.openxmlformats.org/spreadsheetml/2006/main">
  <c r="Q37" i="1"/>
  <c r="P37"/>
  <c r="M37"/>
  <c r="L37"/>
  <c r="J37"/>
  <c r="I37"/>
  <c r="G37"/>
  <c r="F37"/>
  <c r="C37"/>
  <c r="R36"/>
  <c r="O36"/>
  <c r="E36" s="1"/>
  <c r="K36"/>
  <c r="H36"/>
  <c r="R35"/>
  <c r="E35" s="1"/>
  <c r="O35"/>
  <c r="K35"/>
  <c r="H35"/>
  <c r="R34"/>
  <c r="K34"/>
  <c r="H34"/>
  <c r="O34" s="1"/>
  <c r="E34" s="1"/>
  <c r="R33"/>
  <c r="K33"/>
  <c r="H33"/>
  <c r="R32"/>
  <c r="O32"/>
  <c r="E32" s="1"/>
  <c r="K32"/>
  <c r="H32"/>
  <c r="R31"/>
  <c r="O31"/>
  <c r="E31" s="1"/>
  <c r="K31"/>
  <c r="H31"/>
  <c r="R30"/>
  <c r="K30"/>
  <c r="H30"/>
  <c r="R29"/>
  <c r="K29"/>
  <c r="H29"/>
  <c r="R28"/>
  <c r="K28"/>
  <c r="O28" s="1"/>
  <c r="E28" s="1"/>
  <c r="H28"/>
  <c r="R27"/>
  <c r="O27"/>
  <c r="K27"/>
  <c r="H27"/>
  <c r="E27"/>
  <c r="R26"/>
  <c r="K26"/>
  <c r="H26"/>
  <c r="R25"/>
  <c r="K25"/>
  <c r="H25"/>
  <c r="O25" s="1"/>
  <c r="E25" s="1"/>
  <c r="R24"/>
  <c r="K24"/>
  <c r="O24" s="1"/>
  <c r="E24" s="1"/>
  <c r="H24"/>
  <c r="R23"/>
  <c r="K23"/>
  <c r="O23" s="1"/>
  <c r="E23" s="1"/>
  <c r="H23"/>
  <c r="R22"/>
  <c r="K22"/>
  <c r="H22"/>
  <c r="O22" s="1"/>
  <c r="E22" s="1"/>
  <c r="R21"/>
  <c r="K21"/>
  <c r="H21"/>
  <c r="O21" s="1"/>
  <c r="R20"/>
  <c r="O20"/>
  <c r="K20"/>
  <c r="H20"/>
  <c r="R19"/>
  <c r="E19" s="1"/>
  <c r="O19"/>
  <c r="K19"/>
  <c r="H19"/>
  <c r="R18"/>
  <c r="K18"/>
  <c r="H18"/>
  <c r="R17"/>
  <c r="K17"/>
  <c r="H17"/>
  <c r="O17" s="1"/>
  <c r="E17" s="1"/>
  <c r="R16"/>
  <c r="O16"/>
  <c r="E16" s="1"/>
  <c r="K16"/>
  <c r="H16"/>
  <c r="R15"/>
  <c r="E15" s="1"/>
  <c r="O15"/>
  <c r="K15"/>
  <c r="H15"/>
  <c r="R14"/>
  <c r="K14"/>
  <c r="H14"/>
  <c r="O14" s="1"/>
  <c r="E14" s="1"/>
  <c r="R13"/>
  <c r="N13"/>
  <c r="N37" s="1"/>
  <c r="K13"/>
  <c r="H13"/>
  <c r="O13" s="1"/>
  <c r="E13" s="1"/>
  <c r="R12"/>
  <c r="K12"/>
  <c r="O12" s="1"/>
  <c r="H12"/>
  <c r="R11"/>
  <c r="K11"/>
  <c r="H11"/>
  <c r="O11" s="1"/>
  <c r="E11" s="1"/>
  <c r="R10"/>
  <c r="K10"/>
  <c r="H10"/>
  <c r="R9"/>
  <c r="O9"/>
  <c r="E9" s="1"/>
  <c r="K9"/>
  <c r="H9"/>
  <c r="R8"/>
  <c r="O8"/>
  <c r="K8"/>
  <c r="H8"/>
  <c r="R7"/>
  <c r="K7"/>
  <c r="K37" s="1"/>
  <c r="H7"/>
  <c r="H37" s="1"/>
  <c r="E12" l="1"/>
  <c r="E20"/>
  <c r="R37"/>
  <c r="E21"/>
  <c r="O29"/>
  <c r="E29" s="1"/>
  <c r="O26"/>
  <c r="E26" s="1"/>
  <c r="O10"/>
  <c r="E10" s="1"/>
  <c r="O18"/>
  <c r="E18" s="1"/>
  <c r="O30"/>
  <c r="E30" s="1"/>
  <c r="O33"/>
  <c r="E33" s="1"/>
  <c r="E8"/>
  <c r="O7"/>
  <c r="O37" l="1"/>
  <c r="E7"/>
  <c r="E37" s="1"/>
</calcChain>
</file>

<file path=xl/sharedStrings.xml><?xml version="1.0" encoding="utf-8"?>
<sst xmlns="http://schemas.openxmlformats.org/spreadsheetml/2006/main" count="58" uniqueCount="49">
  <si>
    <t>序号</t>
    <phoneticPr fontId="3" type="noConversion"/>
  </si>
  <si>
    <t>镇街</t>
    <phoneticPr fontId="3" type="noConversion"/>
  </si>
  <si>
    <t>有申报的村（社区）数</t>
    <phoneticPr fontId="3" type="noConversion"/>
  </si>
  <si>
    <t>申报总资金</t>
    <phoneticPr fontId="3" type="noConversion"/>
  </si>
  <si>
    <t>粮食种植补贴申报情况</t>
    <phoneticPr fontId="3" type="noConversion"/>
  </si>
  <si>
    <t>种粮大户（水稻）申报情况</t>
    <phoneticPr fontId="3" type="noConversion"/>
  </si>
  <si>
    <t>水稻</t>
    <phoneticPr fontId="3" type="noConversion"/>
  </si>
  <si>
    <t>玉米</t>
    <phoneticPr fontId="3" type="noConversion"/>
  </si>
  <si>
    <t>马铃薯</t>
    <phoneticPr fontId="3" type="noConversion"/>
  </si>
  <si>
    <t>金额小计</t>
    <phoneticPr fontId="3" type="noConversion"/>
  </si>
  <si>
    <t>户数</t>
    <phoneticPr fontId="3" type="noConversion"/>
  </si>
  <si>
    <t>面积</t>
    <phoneticPr fontId="3" type="noConversion"/>
  </si>
  <si>
    <t>补贴金额</t>
    <phoneticPr fontId="3" type="noConversion"/>
  </si>
  <si>
    <t>虎门</t>
    <phoneticPr fontId="3" type="noConversion"/>
  </si>
  <si>
    <t>东城</t>
    <phoneticPr fontId="3" type="noConversion"/>
  </si>
  <si>
    <t>万江</t>
    <phoneticPr fontId="3" type="noConversion"/>
  </si>
  <si>
    <t>南城</t>
    <phoneticPr fontId="3" type="noConversion"/>
  </si>
  <si>
    <t>中堂</t>
    <phoneticPr fontId="3" type="noConversion"/>
  </si>
  <si>
    <t>望牛墩</t>
    <phoneticPr fontId="3" type="noConversion"/>
  </si>
  <si>
    <t>麻涌</t>
    <phoneticPr fontId="3" type="noConversion"/>
  </si>
  <si>
    <t>石碣</t>
    <phoneticPr fontId="3" type="noConversion"/>
  </si>
  <si>
    <t>高埗</t>
    <phoneticPr fontId="3" type="noConversion"/>
  </si>
  <si>
    <t>洪梅</t>
    <phoneticPr fontId="3" type="noConversion"/>
  </si>
  <si>
    <t>道滘</t>
    <phoneticPr fontId="3" type="noConversion"/>
  </si>
  <si>
    <t>厚街</t>
    <phoneticPr fontId="3" type="noConversion"/>
  </si>
  <si>
    <t>沙田</t>
    <phoneticPr fontId="3" type="noConversion"/>
  </si>
  <si>
    <t>长安</t>
    <phoneticPr fontId="3" type="noConversion"/>
  </si>
  <si>
    <t>寮步</t>
    <phoneticPr fontId="3" type="noConversion"/>
  </si>
  <si>
    <t>大岭山</t>
    <phoneticPr fontId="3" type="noConversion"/>
  </si>
  <si>
    <t>大朗</t>
    <phoneticPr fontId="3" type="noConversion"/>
  </si>
  <si>
    <t>黄江</t>
    <phoneticPr fontId="3" type="noConversion"/>
  </si>
  <si>
    <t>樟木头</t>
    <phoneticPr fontId="3" type="noConversion"/>
  </si>
  <si>
    <t>凤岗</t>
    <phoneticPr fontId="3" type="noConversion"/>
  </si>
  <si>
    <t>塘厦</t>
    <phoneticPr fontId="3" type="noConversion"/>
  </si>
  <si>
    <t>谢岗</t>
    <phoneticPr fontId="3" type="noConversion"/>
  </si>
  <si>
    <t>清溪</t>
    <phoneticPr fontId="3" type="noConversion"/>
  </si>
  <si>
    <t>常平</t>
    <phoneticPr fontId="3" type="noConversion"/>
  </si>
  <si>
    <t>桥头</t>
    <phoneticPr fontId="3" type="noConversion"/>
  </si>
  <si>
    <t>横沥</t>
    <phoneticPr fontId="3" type="noConversion"/>
  </si>
  <si>
    <t>东坑</t>
    <phoneticPr fontId="3" type="noConversion"/>
  </si>
  <si>
    <t>企石</t>
    <phoneticPr fontId="3" type="noConversion"/>
  </si>
  <si>
    <t>石排</t>
    <phoneticPr fontId="3" type="noConversion"/>
  </si>
  <si>
    <t>茶山</t>
    <phoneticPr fontId="3" type="noConversion"/>
  </si>
  <si>
    <t>合计</t>
    <phoneticPr fontId="3" type="noConversion"/>
  </si>
  <si>
    <t>申报农户数</t>
    <phoneticPr fontId="3" type="noConversion"/>
  </si>
  <si>
    <t>2020年早造市级种粮补贴专项资金安排表</t>
    <phoneticPr fontId="3" type="noConversion"/>
  </si>
  <si>
    <r>
      <t xml:space="preserve">                              </t>
    </r>
    <r>
      <rPr>
        <sz val="12"/>
        <color theme="1"/>
        <rFont val="仿宋_GB2312"/>
        <family val="3"/>
        <charset val="134"/>
      </rPr>
      <t>单位：个、户、亩、元</t>
    </r>
    <phoneticPr fontId="3" type="noConversion"/>
  </si>
  <si>
    <t>备注：因虎门有1户农户、麻涌有1户、石碣有1户、高埗有1户、洪梅有2户、沙田有4户、企石有1户，全市合计11户农户既种植水稻又种植玉米；以及，全市有1户农户同时在2个镇街种植水稻，有1户农户同时在3个镇街种植水稻，因此，全市申报补贴农户数比分别申报水稻、玉米、马铃薯种植补贴的农户之和小，全市申报农户数比各镇街申报农户数之和小。</t>
    <phoneticPr fontId="3" type="noConversion"/>
  </si>
  <si>
    <t>附件1：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</si>
</sst>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2">
    <font>
      <sz val="11"/>
      <color theme="1"/>
      <name val="宋体"/>
      <family val="2"/>
      <charset val="134"/>
      <scheme val="minor"/>
    </font>
    <font>
      <sz val="14"/>
      <color theme="1"/>
      <name val="Times New Roman"/>
      <family val="1"/>
    </font>
    <font>
      <sz val="14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76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0">
    <cellStyle name="常规" xfId="0" builtinId="0"/>
    <cellStyle name="常规 10" xfId="1"/>
    <cellStyle name="常规 2" xfId="2"/>
    <cellStyle name="常规 2 2" xfId="3"/>
    <cellStyle name="常规 3" xfId="4"/>
    <cellStyle name="常规 4" xfId="5"/>
    <cellStyle name="常规 5" xfId="6"/>
    <cellStyle name="常规 6" xfId="7"/>
    <cellStyle name="常规 7" xfId="8"/>
    <cellStyle name="常规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"/>
  <sheetViews>
    <sheetView tabSelected="1" workbookViewId="0">
      <selection activeCell="E10" sqref="E10"/>
    </sheetView>
  </sheetViews>
  <sheetFormatPr defaultRowHeight="13.5"/>
  <cols>
    <col min="1" max="1" width="3.75" style="1" customWidth="1"/>
    <col min="2" max="2" width="7.5" style="1" customWidth="1"/>
    <col min="3" max="3" width="7.625" style="1" customWidth="1"/>
    <col min="4" max="4" width="6.375" style="1" customWidth="1"/>
    <col min="5" max="5" width="11" style="1" customWidth="1"/>
    <col min="6" max="6" width="5.625" style="1" customWidth="1"/>
    <col min="7" max="7" width="9.125" style="1" customWidth="1"/>
    <col min="8" max="8" width="10.625" style="1" customWidth="1"/>
    <col min="9" max="9" width="5.625" style="1" customWidth="1"/>
    <col min="10" max="10" width="7.625" style="1" customWidth="1"/>
    <col min="11" max="11" width="10.625" style="1" customWidth="1"/>
    <col min="12" max="12" width="5.625" style="1" customWidth="1"/>
    <col min="13" max="13" width="7.625" style="1" customWidth="1"/>
    <col min="14" max="15" width="10.625" style="1" customWidth="1"/>
    <col min="16" max="16" width="5.125" style="1" customWidth="1"/>
    <col min="17" max="17" width="7.25" style="1" customWidth="1"/>
    <col min="18" max="18" width="9.625" style="1" customWidth="1"/>
    <col min="19" max="16384" width="9" style="1"/>
  </cols>
  <sheetData>
    <row r="1" spans="1:18" ht="21.75" customHeight="1">
      <c r="A1" s="14" t="s">
        <v>48</v>
      </c>
      <c r="B1" s="14"/>
    </row>
    <row r="2" spans="1:18" ht="20.100000000000001" customHeight="1">
      <c r="A2" s="15" t="s">
        <v>45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0.100000000000001" customHeight="1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20.100000000000001" customHeight="1">
      <c r="A4" s="18" t="s">
        <v>0</v>
      </c>
      <c r="B4" s="19" t="s">
        <v>1</v>
      </c>
      <c r="C4" s="19" t="s">
        <v>2</v>
      </c>
      <c r="D4" s="19" t="s">
        <v>44</v>
      </c>
      <c r="E4" s="19" t="s">
        <v>3</v>
      </c>
      <c r="F4" s="18" t="s">
        <v>4</v>
      </c>
      <c r="G4" s="18"/>
      <c r="H4" s="18"/>
      <c r="I4" s="18"/>
      <c r="J4" s="18"/>
      <c r="K4" s="18"/>
      <c r="L4" s="18"/>
      <c r="M4" s="18"/>
      <c r="N4" s="18"/>
      <c r="O4" s="18"/>
      <c r="P4" s="22" t="s">
        <v>5</v>
      </c>
      <c r="Q4" s="23"/>
      <c r="R4" s="24"/>
    </row>
    <row r="5" spans="1:18" ht="20.100000000000001" customHeight="1">
      <c r="A5" s="18"/>
      <c r="B5" s="20"/>
      <c r="C5" s="20"/>
      <c r="D5" s="20"/>
      <c r="E5" s="20"/>
      <c r="F5" s="18" t="s">
        <v>6</v>
      </c>
      <c r="G5" s="18"/>
      <c r="H5" s="18"/>
      <c r="I5" s="18" t="s">
        <v>7</v>
      </c>
      <c r="J5" s="18"/>
      <c r="K5" s="18"/>
      <c r="L5" s="18" t="s">
        <v>8</v>
      </c>
      <c r="M5" s="18"/>
      <c r="N5" s="18"/>
      <c r="O5" s="18" t="s">
        <v>9</v>
      </c>
      <c r="P5" s="25"/>
      <c r="Q5" s="26"/>
      <c r="R5" s="27"/>
    </row>
    <row r="6" spans="1:18" ht="20.100000000000001" customHeight="1">
      <c r="A6" s="18"/>
      <c r="B6" s="21"/>
      <c r="C6" s="21"/>
      <c r="D6" s="21"/>
      <c r="E6" s="21"/>
      <c r="F6" s="2" t="s">
        <v>10</v>
      </c>
      <c r="G6" s="2" t="s">
        <v>11</v>
      </c>
      <c r="H6" s="2" t="s">
        <v>12</v>
      </c>
      <c r="I6" s="2" t="s">
        <v>10</v>
      </c>
      <c r="J6" s="2" t="s">
        <v>11</v>
      </c>
      <c r="K6" s="2" t="s">
        <v>12</v>
      </c>
      <c r="L6" s="2" t="s">
        <v>10</v>
      </c>
      <c r="M6" s="2" t="s">
        <v>11</v>
      </c>
      <c r="N6" s="2" t="s">
        <v>12</v>
      </c>
      <c r="O6" s="18"/>
      <c r="P6" s="2" t="s">
        <v>10</v>
      </c>
      <c r="Q6" s="2" t="s">
        <v>11</v>
      </c>
      <c r="R6" s="2" t="s">
        <v>12</v>
      </c>
    </row>
    <row r="7" spans="1:18" ht="23.1" customHeight="1">
      <c r="A7" s="3">
        <v>1</v>
      </c>
      <c r="B7" s="3" t="s">
        <v>13</v>
      </c>
      <c r="C7" s="3">
        <v>9</v>
      </c>
      <c r="D7" s="3">
        <v>68</v>
      </c>
      <c r="E7" s="4">
        <f>O7+R7</f>
        <v>128835</v>
      </c>
      <c r="F7" s="3">
        <v>45</v>
      </c>
      <c r="G7" s="3">
        <v>371.9</v>
      </c>
      <c r="H7" s="3">
        <f>G7*250</f>
        <v>92975</v>
      </c>
      <c r="I7" s="3">
        <v>24</v>
      </c>
      <c r="J7" s="3">
        <v>44.4</v>
      </c>
      <c r="K7" s="3">
        <f>J7*125</f>
        <v>5550</v>
      </c>
      <c r="L7" s="3">
        <v>0</v>
      </c>
      <c r="M7" s="3">
        <v>0</v>
      </c>
      <c r="N7" s="3">
        <v>0</v>
      </c>
      <c r="O7" s="3">
        <f>H7+K7+N7</f>
        <v>98525</v>
      </c>
      <c r="P7" s="3">
        <v>1</v>
      </c>
      <c r="Q7" s="3">
        <v>303.10000000000002</v>
      </c>
      <c r="R7" s="3">
        <f>Q7*100</f>
        <v>30310.000000000004</v>
      </c>
    </row>
    <row r="8" spans="1:18" ht="23.1" customHeight="1">
      <c r="A8" s="3">
        <v>2</v>
      </c>
      <c r="B8" s="3" t="s">
        <v>14</v>
      </c>
      <c r="C8" s="3">
        <v>4</v>
      </c>
      <c r="D8" s="3">
        <v>6</v>
      </c>
      <c r="E8" s="4">
        <f>O8+R8</f>
        <v>281750</v>
      </c>
      <c r="F8" s="3">
        <v>6</v>
      </c>
      <c r="G8" s="3">
        <v>811</v>
      </c>
      <c r="H8" s="3">
        <f>G8*250</f>
        <v>202750</v>
      </c>
      <c r="I8" s="3">
        <v>0</v>
      </c>
      <c r="J8" s="3">
        <v>0</v>
      </c>
      <c r="K8" s="3">
        <f>J8*125</f>
        <v>0</v>
      </c>
      <c r="L8" s="3">
        <v>0</v>
      </c>
      <c r="M8" s="3">
        <v>0</v>
      </c>
      <c r="N8" s="3">
        <v>0</v>
      </c>
      <c r="O8" s="3">
        <f>H8+K8+N8</f>
        <v>202750</v>
      </c>
      <c r="P8" s="3">
        <v>2</v>
      </c>
      <c r="Q8" s="3">
        <v>790</v>
      </c>
      <c r="R8" s="3">
        <f>Q8*100</f>
        <v>79000</v>
      </c>
    </row>
    <row r="9" spans="1:18" s="7" customFormat="1" ht="23.1" customHeight="1">
      <c r="A9" s="5">
        <v>3</v>
      </c>
      <c r="B9" s="5" t="s">
        <v>15</v>
      </c>
      <c r="C9" s="5">
        <v>6</v>
      </c>
      <c r="D9" s="5">
        <v>164</v>
      </c>
      <c r="E9" s="6">
        <f>O9+R9</f>
        <v>167687.5</v>
      </c>
      <c r="F9" s="5">
        <v>163</v>
      </c>
      <c r="G9" s="5">
        <v>530</v>
      </c>
      <c r="H9" s="5">
        <f>G9*250</f>
        <v>132500</v>
      </c>
      <c r="I9" s="5">
        <v>1</v>
      </c>
      <c r="J9" s="5">
        <v>1.5</v>
      </c>
      <c r="K9" s="5">
        <f>J9*125</f>
        <v>187.5</v>
      </c>
      <c r="L9" s="5">
        <v>0</v>
      </c>
      <c r="M9" s="5">
        <v>0</v>
      </c>
      <c r="N9" s="5">
        <v>0</v>
      </c>
      <c r="O9" s="5">
        <f>H9+K9+N9</f>
        <v>132687.5</v>
      </c>
      <c r="P9" s="5">
        <v>1</v>
      </c>
      <c r="Q9" s="5">
        <v>350</v>
      </c>
      <c r="R9" s="5">
        <f>Q9*100</f>
        <v>35000</v>
      </c>
    </row>
    <row r="10" spans="1:18" ht="23.1" customHeight="1">
      <c r="A10" s="3">
        <v>4</v>
      </c>
      <c r="B10" s="3" t="s">
        <v>16</v>
      </c>
      <c r="C10" s="3">
        <v>1</v>
      </c>
      <c r="D10" s="3">
        <v>1</v>
      </c>
      <c r="E10" s="4">
        <f t="shared" ref="E10:E13" si="0">O10+R10</f>
        <v>12000</v>
      </c>
      <c r="F10" s="3">
        <v>1</v>
      </c>
      <c r="G10" s="3">
        <v>48</v>
      </c>
      <c r="H10" s="3">
        <f t="shared" ref="H10:H36" si="1">G10*250</f>
        <v>12000</v>
      </c>
      <c r="I10" s="3">
        <v>0</v>
      </c>
      <c r="J10" s="3">
        <v>0</v>
      </c>
      <c r="K10" s="5">
        <f t="shared" ref="K10:K36" si="2">J10*125</f>
        <v>0</v>
      </c>
      <c r="L10" s="3">
        <v>0</v>
      </c>
      <c r="M10" s="3">
        <v>0</v>
      </c>
      <c r="N10" s="3">
        <v>0</v>
      </c>
      <c r="O10" s="3">
        <f t="shared" ref="O10:O13" si="3">H10+K10+N10</f>
        <v>12000</v>
      </c>
      <c r="P10" s="3">
        <v>0</v>
      </c>
      <c r="Q10" s="3">
        <v>0</v>
      </c>
      <c r="R10" s="3">
        <f t="shared" ref="R10:R18" si="4">Q10*100</f>
        <v>0</v>
      </c>
    </row>
    <row r="11" spans="1:18" ht="23.1" customHeight="1">
      <c r="A11" s="3">
        <v>5</v>
      </c>
      <c r="B11" s="5" t="s">
        <v>17</v>
      </c>
      <c r="C11" s="3">
        <v>7</v>
      </c>
      <c r="D11" s="3">
        <v>121</v>
      </c>
      <c r="E11" s="4">
        <f t="shared" si="0"/>
        <v>178225</v>
      </c>
      <c r="F11" s="3">
        <v>119</v>
      </c>
      <c r="G11" s="3">
        <v>548.29999999999995</v>
      </c>
      <c r="H11" s="3">
        <f t="shared" si="1"/>
        <v>137075</v>
      </c>
      <c r="I11" s="3">
        <v>2</v>
      </c>
      <c r="J11" s="3">
        <v>1.2</v>
      </c>
      <c r="K11" s="5">
        <f t="shared" si="2"/>
        <v>150</v>
      </c>
      <c r="L11" s="3">
        <v>0</v>
      </c>
      <c r="M11" s="3">
        <v>0</v>
      </c>
      <c r="N11" s="3">
        <v>0</v>
      </c>
      <c r="O11" s="3">
        <f t="shared" si="3"/>
        <v>137225</v>
      </c>
      <c r="P11" s="3">
        <v>2</v>
      </c>
      <c r="Q11" s="3">
        <v>410</v>
      </c>
      <c r="R11" s="3">
        <f t="shared" si="4"/>
        <v>41000</v>
      </c>
    </row>
    <row r="12" spans="1:18" ht="23.1" customHeight="1">
      <c r="A12" s="3">
        <v>6</v>
      </c>
      <c r="B12" s="3" t="s">
        <v>18</v>
      </c>
      <c r="C12" s="3">
        <v>8</v>
      </c>
      <c r="D12" s="3">
        <v>20</v>
      </c>
      <c r="E12" s="4">
        <f t="shared" si="0"/>
        <v>58000</v>
      </c>
      <c r="F12" s="3">
        <v>20</v>
      </c>
      <c r="G12" s="3">
        <v>232</v>
      </c>
      <c r="H12" s="3">
        <f t="shared" si="1"/>
        <v>58000</v>
      </c>
      <c r="I12" s="3">
        <v>0</v>
      </c>
      <c r="J12" s="3">
        <v>0</v>
      </c>
      <c r="K12" s="5">
        <f t="shared" si="2"/>
        <v>0</v>
      </c>
      <c r="L12" s="3">
        <v>0</v>
      </c>
      <c r="M12" s="3">
        <v>0</v>
      </c>
      <c r="N12" s="3">
        <v>0</v>
      </c>
      <c r="O12" s="3">
        <f t="shared" si="3"/>
        <v>58000</v>
      </c>
      <c r="P12" s="3">
        <v>0</v>
      </c>
      <c r="Q12" s="3">
        <v>0</v>
      </c>
      <c r="R12" s="3">
        <f t="shared" si="4"/>
        <v>0</v>
      </c>
    </row>
    <row r="13" spans="1:18" ht="23.1" customHeight="1">
      <c r="A13" s="3">
        <v>7</v>
      </c>
      <c r="B13" s="3" t="s">
        <v>19</v>
      </c>
      <c r="C13" s="3">
        <v>7</v>
      </c>
      <c r="D13" s="3">
        <v>22</v>
      </c>
      <c r="E13" s="4">
        <f t="shared" si="0"/>
        <v>476762.5</v>
      </c>
      <c r="F13" s="3">
        <v>17</v>
      </c>
      <c r="G13" s="3">
        <v>1388.9</v>
      </c>
      <c r="H13" s="3">
        <f t="shared" si="1"/>
        <v>347225</v>
      </c>
      <c r="I13" s="3">
        <v>4</v>
      </c>
      <c r="J13" s="3">
        <v>11.5</v>
      </c>
      <c r="K13" s="5">
        <f t="shared" si="2"/>
        <v>1437.5</v>
      </c>
      <c r="L13" s="3">
        <v>2</v>
      </c>
      <c r="M13" s="3">
        <v>1.6</v>
      </c>
      <c r="N13" s="3">
        <f>M13*250</f>
        <v>400</v>
      </c>
      <c r="O13" s="3">
        <f t="shared" si="3"/>
        <v>349062.5</v>
      </c>
      <c r="P13" s="3">
        <v>4</v>
      </c>
      <c r="Q13" s="3">
        <v>1277</v>
      </c>
      <c r="R13" s="3">
        <f t="shared" si="4"/>
        <v>127700</v>
      </c>
    </row>
    <row r="14" spans="1:18" ht="23.1" customHeight="1">
      <c r="A14" s="3">
        <v>8</v>
      </c>
      <c r="B14" s="3" t="s">
        <v>20</v>
      </c>
      <c r="C14" s="3">
        <v>8</v>
      </c>
      <c r="D14" s="3">
        <v>10</v>
      </c>
      <c r="E14" s="4">
        <f>O14+R14</f>
        <v>23625</v>
      </c>
      <c r="F14" s="3">
        <v>10</v>
      </c>
      <c r="G14" s="3">
        <v>94</v>
      </c>
      <c r="H14" s="3">
        <f t="shared" si="1"/>
        <v>23500</v>
      </c>
      <c r="I14" s="3">
        <v>1</v>
      </c>
      <c r="J14" s="3">
        <v>1</v>
      </c>
      <c r="K14" s="5">
        <f t="shared" si="2"/>
        <v>125</v>
      </c>
      <c r="L14" s="3">
        <v>0</v>
      </c>
      <c r="M14" s="3">
        <v>0</v>
      </c>
      <c r="N14" s="3">
        <v>0</v>
      </c>
      <c r="O14" s="3">
        <f>H14+K14+N14</f>
        <v>23625</v>
      </c>
      <c r="P14" s="3">
        <v>0</v>
      </c>
      <c r="Q14" s="3">
        <v>0</v>
      </c>
      <c r="R14" s="3">
        <f t="shared" si="4"/>
        <v>0</v>
      </c>
    </row>
    <row r="15" spans="1:18" ht="23.1" customHeight="1">
      <c r="A15" s="3">
        <v>9</v>
      </c>
      <c r="B15" s="3" t="s">
        <v>21</v>
      </c>
      <c r="C15" s="3">
        <v>1</v>
      </c>
      <c r="D15" s="3">
        <v>32</v>
      </c>
      <c r="E15" s="4">
        <f t="shared" ref="E15:E18" si="5">O15+R15</f>
        <v>100475</v>
      </c>
      <c r="F15" s="3">
        <v>32</v>
      </c>
      <c r="G15" s="3">
        <v>329.4</v>
      </c>
      <c r="H15" s="3">
        <f t="shared" si="1"/>
        <v>82350</v>
      </c>
      <c r="I15" s="3">
        <v>1</v>
      </c>
      <c r="J15" s="3">
        <v>1</v>
      </c>
      <c r="K15" s="5">
        <f t="shared" si="2"/>
        <v>125</v>
      </c>
      <c r="L15" s="3">
        <v>0</v>
      </c>
      <c r="M15" s="3">
        <v>0</v>
      </c>
      <c r="N15" s="3">
        <v>0</v>
      </c>
      <c r="O15" s="3">
        <f t="shared" ref="O15:O18" si="6">H15+K15+N15</f>
        <v>82475</v>
      </c>
      <c r="P15" s="3">
        <v>1</v>
      </c>
      <c r="Q15" s="3">
        <v>180</v>
      </c>
      <c r="R15" s="3">
        <f t="shared" si="4"/>
        <v>18000</v>
      </c>
    </row>
    <row r="16" spans="1:18" ht="23.1" customHeight="1">
      <c r="A16" s="3">
        <v>10</v>
      </c>
      <c r="B16" s="3" t="s">
        <v>22</v>
      </c>
      <c r="C16" s="3">
        <v>6</v>
      </c>
      <c r="D16" s="3">
        <v>69</v>
      </c>
      <c r="E16" s="4">
        <f t="shared" si="5"/>
        <v>98900</v>
      </c>
      <c r="F16" s="3">
        <v>69</v>
      </c>
      <c r="G16" s="3">
        <v>394.6</v>
      </c>
      <c r="H16" s="3">
        <f t="shared" si="1"/>
        <v>98650</v>
      </c>
      <c r="I16" s="3">
        <v>2</v>
      </c>
      <c r="J16" s="3">
        <v>2</v>
      </c>
      <c r="K16" s="5">
        <f t="shared" si="2"/>
        <v>250</v>
      </c>
      <c r="L16" s="3">
        <v>0</v>
      </c>
      <c r="M16" s="3">
        <v>0</v>
      </c>
      <c r="N16" s="3">
        <v>0</v>
      </c>
      <c r="O16" s="3">
        <f t="shared" si="6"/>
        <v>98900</v>
      </c>
      <c r="P16" s="3">
        <v>0</v>
      </c>
      <c r="Q16" s="3">
        <v>0</v>
      </c>
      <c r="R16" s="3">
        <f t="shared" si="4"/>
        <v>0</v>
      </c>
    </row>
    <row r="17" spans="1:18" ht="23.1" customHeight="1">
      <c r="A17" s="3">
        <v>11</v>
      </c>
      <c r="B17" s="3" t="s">
        <v>23</v>
      </c>
      <c r="C17" s="3">
        <v>4</v>
      </c>
      <c r="D17" s="3">
        <v>11</v>
      </c>
      <c r="E17" s="4">
        <f t="shared" si="5"/>
        <v>221887.5</v>
      </c>
      <c r="F17" s="3">
        <v>10</v>
      </c>
      <c r="G17" s="3">
        <v>708.8</v>
      </c>
      <c r="H17" s="3">
        <f t="shared" si="1"/>
        <v>177200</v>
      </c>
      <c r="I17" s="3">
        <v>1</v>
      </c>
      <c r="J17" s="3">
        <v>3.5</v>
      </c>
      <c r="K17" s="5">
        <f t="shared" si="2"/>
        <v>437.5</v>
      </c>
      <c r="L17" s="3">
        <v>0</v>
      </c>
      <c r="M17" s="3">
        <v>0</v>
      </c>
      <c r="N17" s="3">
        <v>0</v>
      </c>
      <c r="O17" s="3">
        <f t="shared" si="6"/>
        <v>177637.5</v>
      </c>
      <c r="P17" s="3">
        <v>3</v>
      </c>
      <c r="Q17" s="3">
        <v>442.5</v>
      </c>
      <c r="R17" s="3">
        <f t="shared" si="4"/>
        <v>44250</v>
      </c>
    </row>
    <row r="18" spans="1:18" ht="23.1" customHeight="1">
      <c r="A18" s="3">
        <v>12</v>
      </c>
      <c r="B18" s="3" t="s">
        <v>24</v>
      </c>
      <c r="C18" s="3">
        <v>5</v>
      </c>
      <c r="D18" s="3">
        <v>6</v>
      </c>
      <c r="E18" s="4">
        <f t="shared" si="5"/>
        <v>59925</v>
      </c>
      <c r="F18" s="3">
        <v>6</v>
      </c>
      <c r="G18" s="3">
        <v>239.7</v>
      </c>
      <c r="H18" s="3">
        <f t="shared" si="1"/>
        <v>59925</v>
      </c>
      <c r="I18" s="3">
        <v>0</v>
      </c>
      <c r="J18" s="3">
        <v>0</v>
      </c>
      <c r="K18" s="5">
        <f t="shared" si="2"/>
        <v>0</v>
      </c>
      <c r="L18" s="3">
        <v>0</v>
      </c>
      <c r="M18" s="3">
        <v>0</v>
      </c>
      <c r="N18" s="3">
        <v>0</v>
      </c>
      <c r="O18" s="3">
        <f t="shared" si="6"/>
        <v>59925</v>
      </c>
      <c r="P18" s="3">
        <v>0</v>
      </c>
      <c r="Q18" s="3">
        <v>0</v>
      </c>
      <c r="R18" s="3">
        <f t="shared" si="4"/>
        <v>0</v>
      </c>
    </row>
    <row r="19" spans="1:18" ht="23.1" customHeight="1">
      <c r="A19" s="3">
        <v>13</v>
      </c>
      <c r="B19" s="3" t="s">
        <v>25</v>
      </c>
      <c r="C19" s="3">
        <v>7</v>
      </c>
      <c r="D19" s="3">
        <v>28</v>
      </c>
      <c r="E19" s="4">
        <f>O19+R19</f>
        <v>224612.5</v>
      </c>
      <c r="F19" s="3">
        <v>27</v>
      </c>
      <c r="G19" s="3">
        <v>655.29999999999995</v>
      </c>
      <c r="H19" s="3">
        <f t="shared" si="1"/>
        <v>163825</v>
      </c>
      <c r="I19" s="3">
        <v>5</v>
      </c>
      <c r="J19" s="3">
        <v>6.3</v>
      </c>
      <c r="K19" s="5">
        <f t="shared" si="2"/>
        <v>787.5</v>
      </c>
      <c r="L19" s="3">
        <v>0</v>
      </c>
      <c r="M19" s="3">
        <v>0</v>
      </c>
      <c r="N19" s="3">
        <v>0</v>
      </c>
      <c r="O19" s="3">
        <f>H19+K19+N19</f>
        <v>164612.5</v>
      </c>
      <c r="P19" s="3">
        <v>3</v>
      </c>
      <c r="Q19" s="3">
        <v>600</v>
      </c>
      <c r="R19" s="3">
        <f>Q19*100</f>
        <v>60000</v>
      </c>
    </row>
    <row r="20" spans="1:18" ht="23.1" customHeight="1">
      <c r="A20" s="3">
        <v>14</v>
      </c>
      <c r="B20" s="3" t="s">
        <v>26</v>
      </c>
      <c r="C20" s="3">
        <v>2</v>
      </c>
      <c r="D20" s="3">
        <v>1</v>
      </c>
      <c r="E20" s="4">
        <f t="shared" ref="E20:E36" si="7">O20+R20</f>
        <v>5000</v>
      </c>
      <c r="F20" s="3">
        <v>1</v>
      </c>
      <c r="G20" s="3">
        <v>20</v>
      </c>
      <c r="H20" s="3">
        <f t="shared" si="1"/>
        <v>5000</v>
      </c>
      <c r="I20" s="3">
        <v>0</v>
      </c>
      <c r="J20" s="3">
        <v>0</v>
      </c>
      <c r="K20" s="5">
        <f t="shared" si="2"/>
        <v>0</v>
      </c>
      <c r="L20" s="3">
        <v>0</v>
      </c>
      <c r="M20" s="3">
        <v>0</v>
      </c>
      <c r="N20" s="3">
        <v>0</v>
      </c>
      <c r="O20" s="3">
        <f t="shared" ref="O20:O36" si="8">H20+K20+N20</f>
        <v>5000</v>
      </c>
      <c r="P20" s="3">
        <v>0</v>
      </c>
      <c r="Q20" s="3">
        <v>0</v>
      </c>
      <c r="R20" s="3">
        <f t="shared" ref="R20:R35" si="9">Q20*100</f>
        <v>0</v>
      </c>
    </row>
    <row r="21" spans="1:18" ht="23.1" customHeight="1">
      <c r="A21" s="3">
        <v>15</v>
      </c>
      <c r="B21" s="3" t="s">
        <v>27</v>
      </c>
      <c r="C21" s="3">
        <v>1</v>
      </c>
      <c r="D21" s="3">
        <v>2</v>
      </c>
      <c r="E21" s="4">
        <f t="shared" si="7"/>
        <v>15812.5</v>
      </c>
      <c r="F21" s="3">
        <v>1</v>
      </c>
      <c r="G21" s="3">
        <v>62</v>
      </c>
      <c r="H21" s="3">
        <f t="shared" si="1"/>
        <v>15500</v>
      </c>
      <c r="I21" s="3">
        <v>1</v>
      </c>
      <c r="J21" s="3">
        <v>2.5</v>
      </c>
      <c r="K21" s="5">
        <f t="shared" si="2"/>
        <v>312.5</v>
      </c>
      <c r="L21" s="3">
        <v>0</v>
      </c>
      <c r="M21" s="3">
        <v>0</v>
      </c>
      <c r="N21" s="3">
        <v>0</v>
      </c>
      <c r="O21" s="3">
        <f t="shared" si="8"/>
        <v>15812.5</v>
      </c>
      <c r="P21" s="3">
        <v>0</v>
      </c>
      <c r="Q21" s="3">
        <v>0</v>
      </c>
      <c r="R21" s="3">
        <f t="shared" si="9"/>
        <v>0</v>
      </c>
    </row>
    <row r="22" spans="1:18" ht="23.1" customHeight="1">
      <c r="A22" s="3">
        <v>16</v>
      </c>
      <c r="B22" s="3" t="s">
        <v>28</v>
      </c>
      <c r="C22" s="3">
        <v>3</v>
      </c>
      <c r="D22" s="3">
        <v>2</v>
      </c>
      <c r="E22" s="4">
        <f t="shared" si="7"/>
        <v>33750</v>
      </c>
      <c r="F22" s="3">
        <v>2</v>
      </c>
      <c r="G22" s="3">
        <v>135</v>
      </c>
      <c r="H22" s="3">
        <f t="shared" si="1"/>
        <v>33750</v>
      </c>
      <c r="I22" s="3">
        <v>0</v>
      </c>
      <c r="J22" s="3">
        <v>0</v>
      </c>
      <c r="K22" s="5">
        <f t="shared" si="2"/>
        <v>0</v>
      </c>
      <c r="L22" s="3">
        <v>0</v>
      </c>
      <c r="M22" s="3">
        <v>0</v>
      </c>
      <c r="N22" s="3">
        <v>0</v>
      </c>
      <c r="O22" s="3">
        <f t="shared" si="8"/>
        <v>33750</v>
      </c>
      <c r="P22" s="3">
        <v>0</v>
      </c>
      <c r="Q22" s="3">
        <v>0</v>
      </c>
      <c r="R22" s="3">
        <f t="shared" si="9"/>
        <v>0</v>
      </c>
    </row>
    <row r="23" spans="1:18" ht="23.1" customHeight="1">
      <c r="A23" s="3">
        <v>17</v>
      </c>
      <c r="B23" s="3" t="s">
        <v>29</v>
      </c>
      <c r="C23" s="3">
        <v>1</v>
      </c>
      <c r="D23" s="3">
        <v>1</v>
      </c>
      <c r="E23" s="4">
        <f t="shared" si="7"/>
        <v>35000</v>
      </c>
      <c r="F23" s="3">
        <v>1</v>
      </c>
      <c r="G23" s="3">
        <v>100</v>
      </c>
      <c r="H23" s="3">
        <f t="shared" si="1"/>
        <v>25000</v>
      </c>
      <c r="I23" s="3">
        <v>0</v>
      </c>
      <c r="J23" s="3">
        <v>0</v>
      </c>
      <c r="K23" s="5">
        <f t="shared" si="2"/>
        <v>0</v>
      </c>
      <c r="L23" s="3">
        <v>0</v>
      </c>
      <c r="M23" s="3">
        <v>0</v>
      </c>
      <c r="N23" s="3">
        <v>0</v>
      </c>
      <c r="O23" s="3">
        <f t="shared" si="8"/>
        <v>25000</v>
      </c>
      <c r="P23" s="3">
        <v>1</v>
      </c>
      <c r="Q23" s="3">
        <v>100</v>
      </c>
      <c r="R23" s="3">
        <f t="shared" si="9"/>
        <v>10000</v>
      </c>
    </row>
    <row r="24" spans="1:18" ht="23.1" customHeight="1">
      <c r="A24" s="3">
        <v>18</v>
      </c>
      <c r="B24" s="3" t="s">
        <v>30</v>
      </c>
      <c r="C24" s="3">
        <v>1</v>
      </c>
      <c r="D24" s="3">
        <v>1</v>
      </c>
      <c r="E24" s="4">
        <f t="shared" si="7"/>
        <v>10000</v>
      </c>
      <c r="F24" s="3">
        <v>1</v>
      </c>
      <c r="G24" s="3">
        <v>40</v>
      </c>
      <c r="H24" s="3">
        <f t="shared" si="1"/>
        <v>10000</v>
      </c>
      <c r="I24" s="3">
        <v>0</v>
      </c>
      <c r="J24" s="3">
        <v>0</v>
      </c>
      <c r="K24" s="5">
        <f t="shared" si="2"/>
        <v>0</v>
      </c>
      <c r="L24" s="3">
        <v>0</v>
      </c>
      <c r="M24" s="3">
        <v>0</v>
      </c>
      <c r="N24" s="3">
        <v>0</v>
      </c>
      <c r="O24" s="3">
        <f t="shared" si="8"/>
        <v>10000</v>
      </c>
      <c r="P24" s="3">
        <v>0</v>
      </c>
      <c r="Q24" s="3">
        <v>0</v>
      </c>
      <c r="R24" s="3">
        <f t="shared" si="9"/>
        <v>0</v>
      </c>
    </row>
    <row r="25" spans="1:18" ht="23.1" customHeight="1">
      <c r="A25" s="3">
        <v>19</v>
      </c>
      <c r="B25" s="3" t="s">
        <v>31</v>
      </c>
      <c r="C25" s="3">
        <v>1</v>
      </c>
      <c r="D25" s="3">
        <v>1</v>
      </c>
      <c r="E25" s="4">
        <f t="shared" si="7"/>
        <v>5000</v>
      </c>
      <c r="F25" s="3">
        <v>1</v>
      </c>
      <c r="G25" s="3">
        <v>20</v>
      </c>
      <c r="H25" s="3">
        <f t="shared" si="1"/>
        <v>5000</v>
      </c>
      <c r="I25" s="3">
        <v>0</v>
      </c>
      <c r="J25" s="3">
        <v>0</v>
      </c>
      <c r="K25" s="5">
        <f t="shared" si="2"/>
        <v>0</v>
      </c>
      <c r="L25" s="3">
        <v>0</v>
      </c>
      <c r="M25" s="3">
        <v>0</v>
      </c>
      <c r="N25" s="3">
        <v>0</v>
      </c>
      <c r="O25" s="3">
        <f t="shared" si="8"/>
        <v>5000</v>
      </c>
      <c r="P25" s="3">
        <v>0</v>
      </c>
      <c r="Q25" s="3">
        <v>0</v>
      </c>
      <c r="R25" s="3">
        <f t="shared" si="9"/>
        <v>0</v>
      </c>
    </row>
    <row r="26" spans="1:18" ht="23.1" customHeight="1">
      <c r="A26" s="3">
        <v>20</v>
      </c>
      <c r="B26" s="3" t="s">
        <v>32</v>
      </c>
      <c r="C26" s="3">
        <v>1</v>
      </c>
      <c r="D26" s="3">
        <v>1</v>
      </c>
      <c r="E26" s="4">
        <f t="shared" si="7"/>
        <v>42000</v>
      </c>
      <c r="F26" s="3">
        <v>1</v>
      </c>
      <c r="G26" s="3">
        <v>120</v>
      </c>
      <c r="H26" s="3">
        <f t="shared" si="1"/>
        <v>30000</v>
      </c>
      <c r="I26" s="3">
        <v>0</v>
      </c>
      <c r="J26" s="3">
        <v>0</v>
      </c>
      <c r="K26" s="5">
        <f t="shared" si="2"/>
        <v>0</v>
      </c>
      <c r="L26" s="3">
        <v>0</v>
      </c>
      <c r="M26" s="3">
        <v>0</v>
      </c>
      <c r="N26" s="3">
        <v>0</v>
      </c>
      <c r="O26" s="3">
        <f t="shared" si="8"/>
        <v>30000</v>
      </c>
      <c r="P26" s="3">
        <v>1</v>
      </c>
      <c r="Q26" s="3">
        <v>120</v>
      </c>
      <c r="R26" s="3">
        <f t="shared" si="9"/>
        <v>12000</v>
      </c>
    </row>
    <row r="27" spans="1:18" ht="23.1" customHeight="1">
      <c r="A27" s="3">
        <v>21</v>
      </c>
      <c r="B27" s="3" t="s">
        <v>33</v>
      </c>
      <c r="C27" s="3">
        <v>3</v>
      </c>
      <c r="D27" s="3">
        <v>2</v>
      </c>
      <c r="E27" s="4">
        <f t="shared" si="7"/>
        <v>94900</v>
      </c>
      <c r="F27" s="3">
        <v>1</v>
      </c>
      <c r="G27" s="3">
        <v>270</v>
      </c>
      <c r="H27" s="3">
        <f t="shared" si="1"/>
        <v>67500</v>
      </c>
      <c r="I27" s="3">
        <v>1</v>
      </c>
      <c r="J27" s="3">
        <v>3.2</v>
      </c>
      <c r="K27" s="5">
        <f t="shared" si="2"/>
        <v>400</v>
      </c>
      <c r="L27" s="3">
        <v>0</v>
      </c>
      <c r="M27" s="3">
        <v>0</v>
      </c>
      <c r="N27" s="3">
        <v>0</v>
      </c>
      <c r="O27" s="3">
        <f t="shared" si="8"/>
        <v>67900</v>
      </c>
      <c r="P27" s="3">
        <v>1</v>
      </c>
      <c r="Q27" s="3">
        <v>270</v>
      </c>
      <c r="R27" s="3">
        <f t="shared" si="9"/>
        <v>27000</v>
      </c>
    </row>
    <row r="28" spans="1:18" ht="23.1" customHeight="1">
      <c r="A28" s="3">
        <v>22</v>
      </c>
      <c r="B28" s="3" t="s">
        <v>34</v>
      </c>
      <c r="C28" s="3">
        <v>1</v>
      </c>
      <c r="D28" s="3">
        <v>2</v>
      </c>
      <c r="E28" s="4">
        <f t="shared" si="7"/>
        <v>95200</v>
      </c>
      <c r="F28" s="3">
        <v>2</v>
      </c>
      <c r="G28" s="3">
        <v>292</v>
      </c>
      <c r="H28" s="3">
        <f t="shared" si="1"/>
        <v>73000</v>
      </c>
      <c r="I28" s="3">
        <v>0</v>
      </c>
      <c r="J28" s="3">
        <v>0</v>
      </c>
      <c r="K28" s="5">
        <f t="shared" si="2"/>
        <v>0</v>
      </c>
      <c r="L28" s="3">
        <v>0</v>
      </c>
      <c r="M28" s="3">
        <v>0</v>
      </c>
      <c r="N28" s="3">
        <v>0</v>
      </c>
      <c r="O28" s="3">
        <f t="shared" si="8"/>
        <v>73000</v>
      </c>
      <c r="P28" s="3">
        <v>1</v>
      </c>
      <c r="Q28" s="3">
        <v>222</v>
      </c>
      <c r="R28" s="3">
        <f t="shared" si="9"/>
        <v>22200</v>
      </c>
    </row>
    <row r="29" spans="1:18" ht="23.1" customHeight="1">
      <c r="A29" s="3">
        <v>23</v>
      </c>
      <c r="B29" s="3" t="s">
        <v>35</v>
      </c>
      <c r="C29" s="3">
        <v>1</v>
      </c>
      <c r="D29" s="3">
        <v>1</v>
      </c>
      <c r="E29" s="4">
        <f t="shared" si="7"/>
        <v>20000</v>
      </c>
      <c r="F29" s="3">
        <v>1</v>
      </c>
      <c r="G29" s="3">
        <v>80</v>
      </c>
      <c r="H29" s="3">
        <f t="shared" si="1"/>
        <v>20000</v>
      </c>
      <c r="I29" s="3">
        <v>0</v>
      </c>
      <c r="J29" s="3">
        <v>0</v>
      </c>
      <c r="K29" s="5">
        <f t="shared" si="2"/>
        <v>0</v>
      </c>
      <c r="L29" s="3">
        <v>0</v>
      </c>
      <c r="M29" s="3">
        <v>0</v>
      </c>
      <c r="N29" s="3">
        <v>0</v>
      </c>
      <c r="O29" s="3">
        <f t="shared" si="8"/>
        <v>20000</v>
      </c>
      <c r="P29" s="3">
        <v>0</v>
      </c>
      <c r="Q29" s="3">
        <v>0</v>
      </c>
      <c r="R29" s="3">
        <f t="shared" si="9"/>
        <v>0</v>
      </c>
    </row>
    <row r="30" spans="1:18" ht="23.1" customHeight="1">
      <c r="A30" s="3">
        <v>24</v>
      </c>
      <c r="B30" s="3" t="s">
        <v>36</v>
      </c>
      <c r="C30" s="3">
        <v>2</v>
      </c>
      <c r="D30" s="3">
        <v>1</v>
      </c>
      <c r="E30" s="4">
        <f t="shared" si="7"/>
        <v>70000</v>
      </c>
      <c r="F30" s="3">
        <v>1</v>
      </c>
      <c r="G30" s="3">
        <v>200</v>
      </c>
      <c r="H30" s="3">
        <f t="shared" si="1"/>
        <v>50000</v>
      </c>
      <c r="I30" s="3">
        <v>0</v>
      </c>
      <c r="J30" s="3">
        <v>0</v>
      </c>
      <c r="K30" s="5">
        <f t="shared" si="2"/>
        <v>0</v>
      </c>
      <c r="L30" s="3">
        <v>0</v>
      </c>
      <c r="M30" s="3">
        <v>0</v>
      </c>
      <c r="N30" s="3">
        <v>0</v>
      </c>
      <c r="O30" s="3">
        <f t="shared" si="8"/>
        <v>50000</v>
      </c>
      <c r="P30" s="3">
        <v>1</v>
      </c>
      <c r="Q30" s="3">
        <v>200</v>
      </c>
      <c r="R30" s="3">
        <f t="shared" si="9"/>
        <v>20000</v>
      </c>
    </row>
    <row r="31" spans="1:18" ht="23.1" customHeight="1">
      <c r="A31" s="3">
        <v>25</v>
      </c>
      <c r="B31" s="3" t="s">
        <v>37</v>
      </c>
      <c r="C31" s="3">
        <v>2</v>
      </c>
      <c r="D31" s="3">
        <v>2</v>
      </c>
      <c r="E31" s="4">
        <f t="shared" si="7"/>
        <v>68500</v>
      </c>
      <c r="F31" s="3">
        <v>1</v>
      </c>
      <c r="G31" s="3">
        <v>185</v>
      </c>
      <c r="H31" s="3">
        <f t="shared" si="1"/>
        <v>46250</v>
      </c>
      <c r="I31" s="3">
        <v>1</v>
      </c>
      <c r="J31" s="3">
        <v>30</v>
      </c>
      <c r="K31" s="5">
        <f t="shared" si="2"/>
        <v>3750</v>
      </c>
      <c r="L31" s="3">
        <v>0</v>
      </c>
      <c r="M31" s="3">
        <v>0</v>
      </c>
      <c r="N31" s="3">
        <v>0</v>
      </c>
      <c r="O31" s="3">
        <f t="shared" si="8"/>
        <v>50000</v>
      </c>
      <c r="P31" s="3">
        <v>1</v>
      </c>
      <c r="Q31" s="3">
        <v>185</v>
      </c>
      <c r="R31" s="3">
        <f t="shared" si="9"/>
        <v>18500</v>
      </c>
    </row>
    <row r="32" spans="1:18" ht="23.1" customHeight="1">
      <c r="A32" s="3">
        <v>26</v>
      </c>
      <c r="B32" s="3" t="s">
        <v>38</v>
      </c>
      <c r="C32" s="3">
        <v>6</v>
      </c>
      <c r="D32" s="3">
        <v>5</v>
      </c>
      <c r="E32" s="4">
        <f t="shared" si="7"/>
        <v>95375</v>
      </c>
      <c r="F32" s="3">
        <v>3</v>
      </c>
      <c r="G32" s="3">
        <v>275</v>
      </c>
      <c r="H32" s="3">
        <f t="shared" si="1"/>
        <v>68750</v>
      </c>
      <c r="I32" s="3">
        <v>2</v>
      </c>
      <c r="J32" s="3">
        <v>25</v>
      </c>
      <c r="K32" s="5">
        <f t="shared" si="2"/>
        <v>3125</v>
      </c>
      <c r="L32" s="3">
        <v>0</v>
      </c>
      <c r="M32" s="3">
        <v>0</v>
      </c>
      <c r="N32" s="3">
        <v>0</v>
      </c>
      <c r="O32" s="3">
        <f t="shared" si="8"/>
        <v>71875</v>
      </c>
      <c r="P32" s="3">
        <v>1</v>
      </c>
      <c r="Q32" s="3">
        <v>235</v>
      </c>
      <c r="R32" s="3">
        <f t="shared" si="9"/>
        <v>23500</v>
      </c>
    </row>
    <row r="33" spans="1:18" ht="23.1" customHeight="1">
      <c r="A33" s="3">
        <v>27</v>
      </c>
      <c r="B33" s="3" t="s">
        <v>39</v>
      </c>
      <c r="C33" s="3">
        <v>1</v>
      </c>
      <c r="D33" s="3">
        <v>2</v>
      </c>
      <c r="E33" s="4">
        <f t="shared" si="7"/>
        <v>17500</v>
      </c>
      <c r="F33" s="3">
        <v>2</v>
      </c>
      <c r="G33" s="3">
        <v>70</v>
      </c>
      <c r="H33" s="3">
        <f t="shared" si="1"/>
        <v>17500</v>
      </c>
      <c r="I33" s="3">
        <v>0</v>
      </c>
      <c r="J33" s="3">
        <v>0</v>
      </c>
      <c r="K33" s="5">
        <f t="shared" si="2"/>
        <v>0</v>
      </c>
      <c r="L33" s="3">
        <v>0</v>
      </c>
      <c r="M33" s="3">
        <v>0</v>
      </c>
      <c r="N33" s="3">
        <v>0</v>
      </c>
      <c r="O33" s="3">
        <f t="shared" si="8"/>
        <v>17500</v>
      </c>
      <c r="P33" s="3">
        <v>0</v>
      </c>
      <c r="Q33" s="3">
        <v>0</v>
      </c>
      <c r="R33" s="3">
        <f t="shared" si="9"/>
        <v>0</v>
      </c>
    </row>
    <row r="34" spans="1:18" ht="23.1" customHeight="1">
      <c r="A34" s="3">
        <v>28</v>
      </c>
      <c r="B34" s="3" t="s">
        <v>40</v>
      </c>
      <c r="C34" s="3">
        <v>4</v>
      </c>
      <c r="D34" s="3">
        <v>3</v>
      </c>
      <c r="E34" s="4">
        <f t="shared" si="7"/>
        <v>74200</v>
      </c>
      <c r="F34" s="3">
        <v>2</v>
      </c>
      <c r="G34" s="3">
        <v>208</v>
      </c>
      <c r="H34" s="3">
        <f t="shared" si="1"/>
        <v>52000</v>
      </c>
      <c r="I34" s="3">
        <v>2</v>
      </c>
      <c r="J34" s="3">
        <v>12</v>
      </c>
      <c r="K34" s="5">
        <f t="shared" si="2"/>
        <v>1500</v>
      </c>
      <c r="L34" s="3">
        <v>0</v>
      </c>
      <c r="M34" s="3">
        <v>0</v>
      </c>
      <c r="N34" s="3">
        <v>0</v>
      </c>
      <c r="O34" s="3">
        <f t="shared" si="8"/>
        <v>53500</v>
      </c>
      <c r="P34" s="3">
        <v>1</v>
      </c>
      <c r="Q34" s="3">
        <v>207</v>
      </c>
      <c r="R34" s="3">
        <f t="shared" si="9"/>
        <v>20700</v>
      </c>
    </row>
    <row r="35" spans="1:18" ht="23.1" customHeight="1">
      <c r="A35" s="3">
        <v>29</v>
      </c>
      <c r="B35" s="8" t="s">
        <v>41</v>
      </c>
      <c r="C35" s="3">
        <v>1</v>
      </c>
      <c r="D35" s="3">
        <v>1</v>
      </c>
      <c r="E35" s="4">
        <f t="shared" si="7"/>
        <v>44050</v>
      </c>
      <c r="F35" s="3">
        <v>1</v>
      </c>
      <c r="G35" s="3">
        <v>176.2</v>
      </c>
      <c r="H35" s="3">
        <f t="shared" si="1"/>
        <v>44050</v>
      </c>
      <c r="I35" s="3">
        <v>0</v>
      </c>
      <c r="J35" s="3">
        <v>0</v>
      </c>
      <c r="K35" s="5">
        <f t="shared" si="2"/>
        <v>0</v>
      </c>
      <c r="L35" s="3">
        <v>0</v>
      </c>
      <c r="M35" s="3">
        <v>0</v>
      </c>
      <c r="N35" s="3">
        <v>0</v>
      </c>
      <c r="O35" s="3">
        <f t="shared" si="8"/>
        <v>44050</v>
      </c>
      <c r="P35" s="3">
        <v>0</v>
      </c>
      <c r="Q35" s="3">
        <v>0</v>
      </c>
      <c r="R35" s="3">
        <f t="shared" si="9"/>
        <v>0</v>
      </c>
    </row>
    <row r="36" spans="1:18" s="7" customFormat="1" ht="23.1" customHeight="1">
      <c r="A36" s="5">
        <v>30</v>
      </c>
      <c r="B36" s="10" t="s">
        <v>42</v>
      </c>
      <c r="C36" s="5">
        <v>1</v>
      </c>
      <c r="D36" s="5">
        <v>1</v>
      </c>
      <c r="E36" s="6">
        <f t="shared" si="7"/>
        <v>112120</v>
      </c>
      <c r="F36" s="5">
        <v>1</v>
      </c>
      <c r="G36" s="5">
        <v>250</v>
      </c>
      <c r="H36" s="5">
        <f t="shared" si="1"/>
        <v>62500</v>
      </c>
      <c r="I36" s="5">
        <v>0</v>
      </c>
      <c r="J36" s="5">
        <v>0</v>
      </c>
      <c r="K36" s="5">
        <f t="shared" si="2"/>
        <v>0</v>
      </c>
      <c r="L36" s="5">
        <v>0</v>
      </c>
      <c r="M36" s="5">
        <v>0</v>
      </c>
      <c r="N36" s="5">
        <v>0</v>
      </c>
      <c r="O36" s="5">
        <f t="shared" si="8"/>
        <v>62500</v>
      </c>
      <c r="P36" s="5">
        <v>1</v>
      </c>
      <c r="Q36" s="5">
        <v>496.2</v>
      </c>
      <c r="R36" s="5">
        <f>Q36*100</f>
        <v>49620</v>
      </c>
    </row>
    <row r="37" spans="1:18" ht="23.1" customHeight="1">
      <c r="A37" s="11" t="s">
        <v>43</v>
      </c>
      <c r="B37" s="12"/>
      <c r="C37" s="3">
        <f t="shared" ref="C37:R37" si="10">SUM(C7:C36)</f>
        <v>105</v>
      </c>
      <c r="D37" s="3">
        <v>584</v>
      </c>
      <c r="E37" s="9">
        <f t="shared" si="10"/>
        <v>2871092.5</v>
      </c>
      <c r="F37" s="3">
        <f>SUM(F7:F36)</f>
        <v>548</v>
      </c>
      <c r="G37" s="3">
        <f t="shared" si="10"/>
        <v>8855.1000000000022</v>
      </c>
      <c r="H37" s="3">
        <f t="shared" si="10"/>
        <v>2213775</v>
      </c>
      <c r="I37" s="3">
        <f>SUM(I7:I36)</f>
        <v>48</v>
      </c>
      <c r="J37" s="3">
        <f t="shared" si="10"/>
        <v>145.1</v>
      </c>
      <c r="K37" s="3">
        <f t="shared" si="10"/>
        <v>18137.5</v>
      </c>
      <c r="L37" s="3">
        <f t="shared" si="10"/>
        <v>2</v>
      </c>
      <c r="M37" s="3">
        <f t="shared" si="10"/>
        <v>1.6</v>
      </c>
      <c r="N37" s="3">
        <f t="shared" si="10"/>
        <v>400</v>
      </c>
      <c r="O37" s="3">
        <f t="shared" si="10"/>
        <v>2232312.5</v>
      </c>
      <c r="P37" s="3">
        <f t="shared" si="10"/>
        <v>26</v>
      </c>
      <c r="Q37" s="3">
        <f t="shared" si="10"/>
        <v>6387.8</v>
      </c>
      <c r="R37" s="3">
        <f t="shared" si="10"/>
        <v>638780</v>
      </c>
    </row>
    <row r="38" spans="1:18" ht="50.25" customHeight="1">
      <c r="A38" s="13" t="s">
        <v>47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</sheetData>
  <mergeCells count="16">
    <mergeCell ref="A37:B37"/>
    <mergeCell ref="A38:R38"/>
    <mergeCell ref="A1:B1"/>
    <mergeCell ref="A2:R2"/>
    <mergeCell ref="A3:R3"/>
    <mergeCell ref="A4:A6"/>
    <mergeCell ref="B4:B6"/>
    <mergeCell ref="C4:C6"/>
    <mergeCell ref="D4:D6"/>
    <mergeCell ref="E4:E6"/>
    <mergeCell ref="F4:O4"/>
    <mergeCell ref="P4:R5"/>
    <mergeCell ref="F5:H5"/>
    <mergeCell ref="I5:K5"/>
    <mergeCell ref="L5:N5"/>
    <mergeCell ref="O5:O6"/>
  </mergeCells>
  <phoneticPr fontId="3" type="noConversion"/>
  <pageMargins left="0.35433070866141736" right="0.35433070866141736" top="0.59055118110236227" bottom="0.39370078740157483" header="0.15748031496062992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总汇总</vt:lpstr>
      <vt:lpstr>总汇总!Print_Titles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2020-08-05T09:41:15Z</cp:lastPrinted>
  <dcterms:created xsi:type="dcterms:W3CDTF">2020-08-04T10:57:26Z</dcterms:created>
  <dcterms:modified xsi:type="dcterms:W3CDTF">2020-08-05T09:41:17Z</dcterms:modified>
</cp:coreProperties>
</file>